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fren\433_15\"/>
    </mc:Choice>
  </mc:AlternateContent>
  <xr:revisionPtr revIDLastSave="0" documentId="8_{E95B01F5-D05C-413B-AD31-18B905218096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8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'08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'08 01 Pol'!$A$1:$X$159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H40" i="1" s="1"/>
  <c r="I40" i="1" s="1"/>
  <c r="F40" i="1"/>
  <c r="G39" i="1"/>
  <c r="F39" i="1"/>
  <c r="G149" i="12"/>
  <c r="BA5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O8" i="12" s="1"/>
  <c r="Q14" i="12"/>
  <c r="V14" i="12"/>
  <c r="G15" i="12"/>
  <c r="I15" i="12"/>
  <c r="O15" i="12"/>
  <c r="Q15" i="12"/>
  <c r="G16" i="12"/>
  <c r="I16" i="12"/>
  <c r="K16" i="12"/>
  <c r="K15" i="12" s="1"/>
  <c r="M16" i="12"/>
  <c r="M15" i="12" s="1"/>
  <c r="O16" i="12"/>
  <c r="Q16" i="12"/>
  <c r="V16" i="12"/>
  <c r="V15" i="12" s="1"/>
  <c r="G24" i="12"/>
  <c r="I24" i="12"/>
  <c r="K24" i="12"/>
  <c r="M24" i="12"/>
  <c r="O24" i="12"/>
  <c r="Q24" i="12"/>
  <c r="V24" i="12"/>
  <c r="G26" i="12"/>
  <c r="M26" i="12" s="1"/>
  <c r="I26" i="12"/>
  <c r="I25" i="12" s="1"/>
  <c r="K26" i="12"/>
  <c r="K25" i="12" s="1"/>
  <c r="O26" i="12"/>
  <c r="Q26" i="12"/>
  <c r="Q25" i="12" s="1"/>
  <c r="V26" i="12"/>
  <c r="V25" i="12" s="1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O25" i="12" s="1"/>
  <c r="Q36" i="12"/>
  <c r="V36" i="12"/>
  <c r="G38" i="12"/>
  <c r="M38" i="12" s="1"/>
  <c r="I38" i="12"/>
  <c r="K38" i="12"/>
  <c r="O38" i="12"/>
  <c r="Q38" i="12"/>
  <c r="V38" i="12"/>
  <c r="G41" i="12"/>
  <c r="I41" i="12"/>
  <c r="K41" i="12"/>
  <c r="O41" i="12"/>
  <c r="Q41" i="12"/>
  <c r="V41" i="12"/>
  <c r="G42" i="12"/>
  <c r="I42" i="12"/>
  <c r="K42" i="12"/>
  <c r="M42" i="12"/>
  <c r="M41" i="12" s="1"/>
  <c r="O42" i="12"/>
  <c r="Q42" i="12"/>
  <c r="V42" i="12"/>
  <c r="G45" i="12"/>
  <c r="M45" i="12" s="1"/>
  <c r="I45" i="12"/>
  <c r="I44" i="12" s="1"/>
  <c r="K45" i="12"/>
  <c r="O45" i="12"/>
  <c r="Q45" i="12"/>
  <c r="Q44" i="12" s="1"/>
  <c r="V45" i="12"/>
  <c r="G46" i="12"/>
  <c r="M46" i="12" s="1"/>
  <c r="I46" i="12"/>
  <c r="K46" i="12"/>
  <c r="K44" i="12" s="1"/>
  <c r="O46" i="12"/>
  <c r="Q46" i="12"/>
  <c r="V46" i="12"/>
  <c r="V44" i="12" s="1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O44" i="12" s="1"/>
  <c r="Q48" i="12"/>
  <c r="V48" i="12"/>
  <c r="G49" i="12"/>
  <c r="I49" i="12"/>
  <c r="O49" i="12"/>
  <c r="Q49" i="12"/>
  <c r="G50" i="12"/>
  <c r="M50" i="12" s="1"/>
  <c r="M49" i="12" s="1"/>
  <c r="I50" i="12"/>
  <c r="K50" i="12"/>
  <c r="K49" i="12" s="1"/>
  <c r="O50" i="12"/>
  <c r="Q50" i="12"/>
  <c r="V50" i="12"/>
  <c r="V49" i="12" s="1"/>
  <c r="I51" i="12"/>
  <c r="K51" i="12"/>
  <c r="Q51" i="12"/>
  <c r="V51" i="12"/>
  <c r="G52" i="12"/>
  <c r="M52" i="12" s="1"/>
  <c r="M51" i="12" s="1"/>
  <c r="I52" i="12"/>
  <c r="K52" i="12"/>
  <c r="O52" i="12"/>
  <c r="O51" i="12" s="1"/>
  <c r="Q52" i="12"/>
  <c r="V52" i="12"/>
  <c r="G55" i="12"/>
  <c r="M55" i="12" s="1"/>
  <c r="I55" i="12"/>
  <c r="K55" i="12"/>
  <c r="K54" i="12" s="1"/>
  <c r="O55" i="12"/>
  <c r="Q55" i="12"/>
  <c r="V55" i="12"/>
  <c r="V54" i="12" s="1"/>
  <c r="G56" i="12"/>
  <c r="I56" i="12"/>
  <c r="K56" i="12"/>
  <c r="M56" i="12"/>
  <c r="O56" i="12"/>
  <c r="Q56" i="12"/>
  <c r="V56" i="12"/>
  <c r="G57" i="12"/>
  <c r="G54" i="12" s="1"/>
  <c r="I57" i="12"/>
  <c r="K57" i="12"/>
  <c r="O57" i="12"/>
  <c r="O54" i="12" s="1"/>
  <c r="Q57" i="12"/>
  <c r="V57" i="12"/>
  <c r="G58" i="12"/>
  <c r="M58" i="12" s="1"/>
  <c r="I58" i="12"/>
  <c r="I54" i="12" s="1"/>
  <c r="K58" i="12"/>
  <c r="O58" i="12"/>
  <c r="Q58" i="12"/>
  <c r="Q54" i="12" s="1"/>
  <c r="V58" i="12"/>
  <c r="G59" i="12"/>
  <c r="M59" i="12" s="1"/>
  <c r="I59" i="12"/>
  <c r="K59" i="12"/>
  <c r="O59" i="12"/>
  <c r="Q59" i="12"/>
  <c r="V59" i="12"/>
  <c r="K60" i="12"/>
  <c r="V60" i="12"/>
  <c r="G61" i="12"/>
  <c r="M61" i="12" s="1"/>
  <c r="M60" i="12" s="1"/>
  <c r="I61" i="12"/>
  <c r="I60" i="12" s="1"/>
  <c r="K61" i="12"/>
  <c r="O61" i="12"/>
  <c r="O60" i="12" s="1"/>
  <c r="Q61" i="12"/>
  <c r="Q60" i="12" s="1"/>
  <c r="V61" i="12"/>
  <c r="G62" i="12"/>
  <c r="I62" i="12"/>
  <c r="O62" i="12"/>
  <c r="Q62" i="12"/>
  <c r="G63" i="12"/>
  <c r="M63" i="12" s="1"/>
  <c r="M62" i="12" s="1"/>
  <c r="I63" i="12"/>
  <c r="K63" i="12"/>
  <c r="K62" i="12" s="1"/>
  <c r="O63" i="12"/>
  <c r="Q63" i="12"/>
  <c r="V63" i="12"/>
  <c r="V62" i="12" s="1"/>
  <c r="G66" i="12"/>
  <c r="M66" i="12" s="1"/>
  <c r="I66" i="12"/>
  <c r="I65" i="12" s="1"/>
  <c r="K66" i="12"/>
  <c r="O66" i="12"/>
  <c r="O65" i="12" s="1"/>
  <c r="Q66" i="12"/>
  <c r="Q65" i="12" s="1"/>
  <c r="V66" i="12"/>
  <c r="G67" i="12"/>
  <c r="M67" i="12" s="1"/>
  <c r="I67" i="12"/>
  <c r="K67" i="12"/>
  <c r="O67" i="12"/>
  <c r="Q67" i="12"/>
  <c r="V67" i="12"/>
  <c r="G68" i="12"/>
  <c r="I68" i="12"/>
  <c r="K68" i="12"/>
  <c r="K65" i="12" s="1"/>
  <c r="M68" i="12"/>
  <c r="O68" i="12"/>
  <c r="Q68" i="12"/>
  <c r="V68" i="12"/>
  <c r="V65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K73" i="12"/>
  <c r="V73" i="12"/>
  <c r="G74" i="12"/>
  <c r="M74" i="12" s="1"/>
  <c r="M73" i="12" s="1"/>
  <c r="I74" i="12"/>
  <c r="I73" i="12" s="1"/>
  <c r="K74" i="12"/>
  <c r="O74" i="12"/>
  <c r="O73" i="12" s="1"/>
  <c r="Q74" i="12"/>
  <c r="Q73" i="12" s="1"/>
  <c r="V74" i="12"/>
  <c r="G75" i="12"/>
  <c r="I75" i="12"/>
  <c r="O75" i="12"/>
  <c r="Q75" i="12"/>
  <c r="G76" i="12"/>
  <c r="I76" i="12"/>
  <c r="K76" i="12"/>
  <c r="K75" i="12" s="1"/>
  <c r="M76" i="12"/>
  <c r="M75" i="12" s="1"/>
  <c r="O76" i="12"/>
  <c r="Q76" i="12"/>
  <c r="V76" i="12"/>
  <c r="V75" i="12" s="1"/>
  <c r="G77" i="12"/>
  <c r="I77" i="12"/>
  <c r="K77" i="12"/>
  <c r="M77" i="12"/>
  <c r="O77" i="12"/>
  <c r="Q77" i="12"/>
  <c r="V77" i="12"/>
  <c r="G79" i="12"/>
  <c r="M79" i="12" s="1"/>
  <c r="I79" i="12"/>
  <c r="I78" i="12" s="1"/>
  <c r="K79" i="12"/>
  <c r="K78" i="12" s="1"/>
  <c r="O79" i="12"/>
  <c r="Q79" i="12"/>
  <c r="Q78" i="12" s="1"/>
  <c r="V79" i="12"/>
  <c r="V78" i="12" s="1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O78" i="12" s="1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6" i="12"/>
  <c r="M86" i="12" s="1"/>
  <c r="I86" i="12"/>
  <c r="I85" i="12" s="1"/>
  <c r="K86" i="12"/>
  <c r="O86" i="12"/>
  <c r="O85" i="12" s="1"/>
  <c r="Q86" i="12"/>
  <c r="Q85" i="12" s="1"/>
  <c r="V86" i="12"/>
  <c r="G87" i="12"/>
  <c r="M87" i="12" s="1"/>
  <c r="I87" i="12"/>
  <c r="K87" i="12"/>
  <c r="O87" i="12"/>
  <c r="Q87" i="12"/>
  <c r="V87" i="12"/>
  <c r="G88" i="12"/>
  <c r="I88" i="12"/>
  <c r="K88" i="12"/>
  <c r="K85" i="12" s="1"/>
  <c r="M88" i="12"/>
  <c r="O88" i="12"/>
  <c r="Q88" i="12"/>
  <c r="V88" i="12"/>
  <c r="V85" i="12" s="1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O94" i="12"/>
  <c r="G95" i="12"/>
  <c r="M95" i="12" s="1"/>
  <c r="M94" i="12" s="1"/>
  <c r="I95" i="12"/>
  <c r="I94" i="12" s="1"/>
  <c r="K95" i="12"/>
  <c r="K94" i="12" s="1"/>
  <c r="O95" i="12"/>
  <c r="Q95" i="12"/>
  <c r="Q94" i="12" s="1"/>
  <c r="V95" i="12"/>
  <c r="V94" i="12" s="1"/>
  <c r="G96" i="12"/>
  <c r="I96" i="12"/>
  <c r="K96" i="12"/>
  <c r="M96" i="12"/>
  <c r="O96" i="12"/>
  <c r="Q96" i="12"/>
  <c r="V96" i="12"/>
  <c r="G98" i="12"/>
  <c r="M98" i="12" s="1"/>
  <c r="I98" i="12"/>
  <c r="I97" i="12" s="1"/>
  <c r="K98" i="12"/>
  <c r="O98" i="12"/>
  <c r="O97" i="12" s="1"/>
  <c r="Q98" i="12"/>
  <c r="Q97" i="12" s="1"/>
  <c r="V98" i="12"/>
  <c r="G99" i="12"/>
  <c r="M99" i="12" s="1"/>
  <c r="I99" i="12"/>
  <c r="K99" i="12"/>
  <c r="O99" i="12"/>
  <c r="Q99" i="12"/>
  <c r="V99" i="12"/>
  <c r="G100" i="12"/>
  <c r="I100" i="12"/>
  <c r="K100" i="12"/>
  <c r="K97" i="12" s="1"/>
  <c r="M100" i="12"/>
  <c r="O100" i="12"/>
  <c r="Q100" i="12"/>
  <c r="V100" i="12"/>
  <c r="V97" i="12" s="1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K107" i="12"/>
  <c r="V107" i="12"/>
  <c r="G108" i="12"/>
  <c r="M108" i="12" s="1"/>
  <c r="M107" i="12" s="1"/>
  <c r="I108" i="12"/>
  <c r="I107" i="12" s="1"/>
  <c r="K108" i="12"/>
  <c r="O108" i="12"/>
  <c r="O107" i="12" s="1"/>
  <c r="Q108" i="12"/>
  <c r="Q107" i="12" s="1"/>
  <c r="V108" i="12"/>
  <c r="G111" i="12"/>
  <c r="M111" i="12" s="1"/>
  <c r="I111" i="12"/>
  <c r="K111" i="12"/>
  <c r="O111" i="12"/>
  <c r="Q111" i="12"/>
  <c r="V111" i="12"/>
  <c r="I113" i="12"/>
  <c r="K113" i="12"/>
  <c r="Q113" i="12"/>
  <c r="V113" i="12"/>
  <c r="G114" i="12"/>
  <c r="G113" i="12" s="1"/>
  <c r="I114" i="12"/>
  <c r="K114" i="12"/>
  <c r="M114" i="12"/>
  <c r="M113" i="12" s="1"/>
  <c r="O114" i="12"/>
  <c r="O113" i="12" s="1"/>
  <c r="Q114" i="12"/>
  <c r="V114" i="12"/>
  <c r="G115" i="12"/>
  <c r="O115" i="12"/>
  <c r="G116" i="12"/>
  <c r="M116" i="12" s="1"/>
  <c r="M115" i="12" s="1"/>
  <c r="I116" i="12"/>
  <c r="I115" i="12" s="1"/>
  <c r="K116" i="12"/>
  <c r="K115" i="12" s="1"/>
  <c r="O116" i="12"/>
  <c r="Q116" i="12"/>
  <c r="Q115" i="12" s="1"/>
  <c r="V116" i="12"/>
  <c r="V115" i="12" s="1"/>
  <c r="G121" i="12"/>
  <c r="I121" i="12"/>
  <c r="K121" i="12"/>
  <c r="M121" i="12"/>
  <c r="O121" i="12"/>
  <c r="Q121" i="12"/>
  <c r="V121" i="12"/>
  <c r="G130" i="12"/>
  <c r="I130" i="12"/>
  <c r="K130" i="12"/>
  <c r="M130" i="12"/>
  <c r="O130" i="12"/>
  <c r="Q130" i="12"/>
  <c r="V130" i="12"/>
  <c r="G139" i="12"/>
  <c r="O139" i="12"/>
  <c r="G140" i="12"/>
  <c r="M140" i="12" s="1"/>
  <c r="M139" i="12" s="1"/>
  <c r="I140" i="12"/>
  <c r="I139" i="12" s="1"/>
  <c r="K140" i="12"/>
  <c r="K139" i="12" s="1"/>
  <c r="O140" i="12"/>
  <c r="Q140" i="12"/>
  <c r="Q139" i="12" s="1"/>
  <c r="V140" i="12"/>
  <c r="V139" i="12" s="1"/>
  <c r="I141" i="12"/>
  <c r="K141" i="12"/>
  <c r="Q141" i="12"/>
  <c r="V141" i="12"/>
  <c r="G142" i="12"/>
  <c r="G141" i="12" s="1"/>
  <c r="I142" i="12"/>
  <c r="K142" i="12"/>
  <c r="M142" i="12"/>
  <c r="M141" i="12" s="1"/>
  <c r="O142" i="12"/>
  <c r="O141" i="12" s="1"/>
  <c r="Q142" i="12"/>
  <c r="V142" i="12"/>
  <c r="G143" i="12"/>
  <c r="G144" i="12"/>
  <c r="M144" i="12" s="1"/>
  <c r="I144" i="12"/>
  <c r="I143" i="12" s="1"/>
  <c r="K144" i="12"/>
  <c r="K143" i="12" s="1"/>
  <c r="O144" i="12"/>
  <c r="Q144" i="12"/>
  <c r="Q143" i="12" s="1"/>
  <c r="V144" i="12"/>
  <c r="V143" i="12" s="1"/>
  <c r="G145" i="12"/>
  <c r="I145" i="12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O143" i="12" s="1"/>
  <c r="Q147" i="12"/>
  <c r="V147" i="12"/>
  <c r="AE149" i="12"/>
  <c r="AF149" i="12"/>
  <c r="I20" i="1"/>
  <c r="I19" i="1"/>
  <c r="I18" i="1"/>
  <c r="I17" i="1"/>
  <c r="I16" i="1"/>
  <c r="I72" i="1"/>
  <c r="J71" i="1" s="1"/>
  <c r="F42" i="1"/>
  <c r="G42" i="1"/>
  <c r="G25" i="1" s="1"/>
  <c r="A25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49" i="1" l="1"/>
  <c r="J50" i="1"/>
  <c r="J54" i="1"/>
  <c r="J58" i="1"/>
  <c r="J62" i="1"/>
  <c r="J64" i="1"/>
  <c r="J66" i="1"/>
  <c r="J68" i="1"/>
  <c r="J70" i="1"/>
  <c r="J52" i="1"/>
  <c r="J56" i="1"/>
  <c r="J60" i="1"/>
  <c r="J51" i="1"/>
  <c r="J53" i="1"/>
  <c r="J55" i="1"/>
  <c r="J57" i="1"/>
  <c r="J59" i="1"/>
  <c r="J61" i="1"/>
  <c r="J63" i="1"/>
  <c r="J65" i="1"/>
  <c r="J67" i="1"/>
  <c r="J69" i="1"/>
  <c r="G26" i="1"/>
  <c r="A26" i="1"/>
  <c r="G28" i="1"/>
  <c r="G23" i="1"/>
  <c r="H42" i="1"/>
  <c r="M78" i="12"/>
  <c r="M143" i="12"/>
  <c r="M85" i="12"/>
  <c r="M44" i="12"/>
  <c r="M97" i="12"/>
  <c r="M25" i="12"/>
  <c r="M8" i="12"/>
  <c r="M65" i="12"/>
  <c r="G107" i="12"/>
  <c r="G97" i="12"/>
  <c r="G85" i="12"/>
  <c r="G73" i="12"/>
  <c r="G65" i="12"/>
  <c r="G60" i="12"/>
  <c r="G51" i="12"/>
  <c r="G78" i="12"/>
  <c r="G44" i="12"/>
  <c r="G25" i="12"/>
  <c r="G8" i="12"/>
  <c r="M57" i="12"/>
  <c r="M54" i="12" s="1"/>
  <c r="I21" i="1"/>
  <c r="J41" i="1"/>
  <c r="J39" i="1"/>
  <c r="J42" i="1" s="1"/>
  <c r="J40" i="1"/>
  <c r="J72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DF55B284-8991-4DE3-9F25-130DE1441E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69B8427-ADB1-45F1-8F04-89A4860396A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<sst xmlns="http://schemas.openxmlformats.org/spreadsheetml/2006/main" count="874" uniqueCount="333">
  <si>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</si>
  <si>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</si>
  <si>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</si>
  <si>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</si>
  <si>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</si>
  <si>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</si>
  <si>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</si>
  <si>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</si>
  <si>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</si>
  <si>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</si>
  <si>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</si>
  <si>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</si>
  <si>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</si>
  <si>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</si>
  <si>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</si>
  <si>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</si>
  <si>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</si>
  <si>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</si>
  <si>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</si>
  <si>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</si>
  <si>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</si>
  <si>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</si>
  <si>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</si>
  <si>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</si>
  <si>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</si>
  <si>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</si>
  <si>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</si>
  <si>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</si>
  <si>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</si>
  <si>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</si>
  <si>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</si>
  <si>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</si>
  <si>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</si>
  <si>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</si>
  <si>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</si>
  <si>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</si>
  <si>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</si>
  <si>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</si>
  <si>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</si>
  <si>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</si>
  <si>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</si>
  <si>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</si>
  <si>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</si>
  <si>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</si>
  <si>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bytu</t>
  </si>
  <si>
    <t>08</t>
  </si>
  <si>
    <t>Dolní 433/15</t>
  </si>
  <si>
    <t>Objekt:</t>
  </si>
  <si>
    <t>Rozpočet:</t>
  </si>
  <si>
    <t>04</t>
  </si>
  <si>
    <t>Frenštát pod Radhoštěm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</si>
  <si>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</si>
  <si>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</si>
  <si>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</si>
  <si>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</si>
  <si>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</si>
  <si>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</si>
  <si>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</si>
  <si>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</si>
  <si>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</si>
  <si>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</si>
  <si>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</si>
  <si>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</si>
  <si>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</si>
  <si>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</si>
  <si>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</si>
  <si>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</si>
  <si>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</si>
  <si>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</si>
  <si>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</si>
  <si>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</si>
  <si>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</si>
  <si>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</si>
  <si>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</si>
  <si>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</si>
  <si>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</si>
  <si>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</si>
  <si>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</si>
  <si>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723</t>
  </si>
  <si>
    <t>Vnitřní plynovod</t>
  </si>
  <si>
    <t>728</t>
  </si>
  <si>
    <t>Vzduchotechnika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</si>
  <si>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</si>
  <si>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</si>
  <si>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</si>
  <si>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</si>
  <si>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</si>
  <si>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</si>
  <si>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</si>
  <si>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</si>
  <si>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</si>
  <si>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</si>
  <si>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</si>
  <si>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</si>
  <si>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</si>
  <si>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</si>
  <si>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</si>
  <si>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</si>
  <si>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</si>
  <si>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</si>
  <si>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</si>
  <si>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</si>
  <si>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</si>
  <si>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</si>
  <si>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</si>
  <si>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</si>
  <si>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</si>
  <si>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</si>
  <si>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</si>
  <si>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</si>
  <si>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</si>
  <si>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</si>
  <si>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</si>
  <si>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</si>
  <si>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</si>
  <si>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</si>
  <si>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</si>
  <si>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</si>
  <si>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</si>
  <si>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</si>
  <si>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</si>
  <si>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</si>
  <si>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</si>
  <si>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</si>
  <si>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</si>
  <si>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</si>
  <si>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</si>
  <si>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</si>
  <si>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</si>
  <si>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</si>
  <si>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</si>
  <si>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</si>
  <si>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342254511</t>
  </si>
  <si>
    <t>Příčky z desek pórobetonových tl. 75 mm</t>
  </si>
  <si>
    <t>m2</t>
  </si>
  <si>
    <t>RTS 21/ I</t>
  </si>
  <si>
    <t>Práce</t>
  </si>
  <si>
    <t>POL1_</t>
  </si>
  <si>
    <t>(1,66+0,1+1,71)*2,6-2*1,6</t>
  </si>
  <si>
    <t>VV</t>
  </si>
  <si>
    <t>342254611</t>
  </si>
  <si>
    <t>Příčky z desek pórobetonových tl. 100 mm</t>
  </si>
  <si>
    <t>(2,5+0,9)*2,6</t>
  </si>
  <si>
    <t>346255122</t>
  </si>
  <si>
    <t>Překlad Ytong tl. 75 mm délky 1250</t>
  </si>
  <si>
    <t xml:space="preserve">ks    </t>
  </si>
  <si>
    <t>346255123</t>
  </si>
  <si>
    <t>Překlad Ytong tl. 100 mm délky 1250</t>
  </si>
  <si>
    <t>416021121</t>
  </si>
  <si>
    <t>Podhledy SDK, kovová.kce CD. 1x deska RB 12,5 mm</t>
  </si>
  <si>
    <t>01 : 8,4</t>
  </si>
  <si>
    <t>02 : 16,2</t>
  </si>
  <si>
    <t>03 : 11,6</t>
  </si>
  <si>
    <t>04 : 14,3</t>
  </si>
  <si>
    <t>05 : 12,3</t>
  </si>
  <si>
    <t>06 : 2,8</t>
  </si>
  <si>
    <t>07 : 1</t>
  </si>
  <si>
    <t>416021123</t>
  </si>
  <si>
    <t>Podhledy SDK, kovová.kce CD. 1x deska RBI 12,5 mm</t>
  </si>
  <si>
    <t>602011147</t>
  </si>
  <si>
    <t>Stěrka sádrová, ručně tloušťka vrstvy 4 mm</t>
  </si>
  <si>
    <t>01 vstup+ chodba : (1,2*4+7,04*2)*2,6-6*1,8-2*1,6</t>
  </si>
  <si>
    <t>02 pokoj : (4,68*2+3,46*2)*2,6-2*1,8-4</t>
  </si>
  <si>
    <t>03 kuchhyň : (4,68*2+3,46*2+0,4*2)*2,6-2*1,8-2*1,6-3,36</t>
  </si>
  <si>
    <t>04 pokoj : (4,13*2+3,46*2)*2,6-1,8-3,36</t>
  </si>
  <si>
    <t>05 pokoj : (3,55*2+3,46*2)*2,6-1,8-1,92</t>
  </si>
  <si>
    <t>06 šatna : (1,68*2+1,65*2)*2,6-1,8</t>
  </si>
  <si>
    <t>07 wc : (1,1*2+0,9*2)*0,6</t>
  </si>
  <si>
    <t>611481113</t>
  </si>
  <si>
    <t>Potažení spojů panelů sklotextilní výztužnou síťkou, vyrovnání povrchu stěn</t>
  </si>
  <si>
    <t>kompl</t>
  </si>
  <si>
    <t>Indiv</t>
  </si>
  <si>
    <t>612421111</t>
  </si>
  <si>
    <t>Zapravení drážek rozvodů elektro ve stěnách a stropech a podlahách</t>
  </si>
  <si>
    <t>soubor</t>
  </si>
  <si>
    <t>612481113</t>
  </si>
  <si>
    <t>Potažení vnitř. stěn sklotex. pletivem s vypnutím</t>
  </si>
  <si>
    <t>(1,66+0,1+2,5+1,81+1,71*2+1,38*2+1,1*2+0,9*2)*2,6-1,6*4</t>
  </si>
  <si>
    <t>612481113R01</t>
  </si>
  <si>
    <t>Potažení vnitř. stěn vyrovnávací stěrkou</t>
  </si>
  <si>
    <t>Vlastní</t>
  </si>
  <si>
    <t>Kalkul</t>
  </si>
  <si>
    <t>02 pokoj : (4,68*2+3,46*2)*2,6-2*1,8-4+16,2</t>
  </si>
  <si>
    <t>04 pokoj : (4,13*2+3,46*2)*2,6-1,8-3,36+14,3</t>
  </si>
  <si>
    <t>632411105</t>
  </si>
  <si>
    <t>Samonivelační stěrka tl.3 mm</t>
  </si>
  <si>
    <t>8,4+16,2+11,6+14,3+12,3+2,8+1+2,4</t>
  </si>
  <si>
    <t>642945111</t>
  </si>
  <si>
    <t>Osazení zárubní ocel. požár.1křídl. s obetonováním</t>
  </si>
  <si>
    <t>kus</t>
  </si>
  <si>
    <t>767646510</t>
  </si>
  <si>
    <t>Montáž dveří protipožárních jednokřídlových</t>
  </si>
  <si>
    <t>55330422</t>
  </si>
  <si>
    <t>Zárubeň ocelová požární   800x1970 levá</t>
  </si>
  <si>
    <t>SPCM</t>
  </si>
  <si>
    <t>Specifikace</t>
  </si>
  <si>
    <t>POL3_</t>
  </si>
  <si>
    <t>55345502</t>
  </si>
  <si>
    <t>Dveře požární 80x197 cm s kukátkem</t>
  </si>
  <si>
    <t>941955001</t>
  </si>
  <si>
    <t>Lešení lehké pomocné, výška podlahy do 1,2 m</t>
  </si>
  <si>
    <t>952901114</t>
  </si>
  <si>
    <t>Vyčištění budov o výšce podlaží nad 4 m</t>
  </si>
  <si>
    <t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</si>
  <si>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POP</t>
  </si>
  <si>
    <t>965048515</t>
  </si>
  <si>
    <t>Broušení betonových povrchů do tl. 5 mm</t>
  </si>
  <si>
    <t>968061125</t>
  </si>
  <si>
    <t>Vyvěšení dřevěných dveřních křídel pl. do 2 m2</t>
  </si>
  <si>
    <t>968072455</t>
  </si>
  <si>
    <t>Vybourání kovových dveřních zárubní pl. do 2 m2</t>
  </si>
  <si>
    <t>786   01</t>
  </si>
  <si>
    <t>Demontáž garnýží a žaluzií</t>
  </si>
  <si>
    <t>96   01</t>
  </si>
  <si>
    <t>Vybourání bytového jádra vč. rozvodů ZTI a zařizovacích předmětů</t>
  </si>
  <si>
    <t>999281111</t>
  </si>
  <si>
    <t>Přesun hmot pro opravy a údržbu do výšky 25 m</t>
  </si>
  <si>
    <t>t</t>
  </si>
  <si>
    <t>Přesun hmot</t>
  </si>
  <si>
    <t>POL7_</t>
  </si>
  <si>
    <t>711212002</t>
  </si>
  <si>
    <t>Hydroizolační povlak - nátěr nebo stěrka vč. rohových pásek tl. 2mm</t>
  </si>
  <si>
    <t>2,4+(1,38*2+1,71*2)*0,1+2*2</t>
  </si>
  <si>
    <t>713582115</t>
  </si>
  <si>
    <t>D+M revizní dvířka pod obklad 500x500 mm</t>
  </si>
  <si>
    <t>725017122</t>
  </si>
  <si>
    <t>D+M Umyvadlo se skříňkou 55 x 44 cm, sifon, baterie</t>
  </si>
  <si>
    <t>725017321</t>
  </si>
  <si>
    <t>D+M Umývátko 400x200, sifon, baterie</t>
  </si>
  <si>
    <t>725845111</t>
  </si>
  <si>
    <t>Baterie sprchová nástěnná ruční</t>
  </si>
  <si>
    <t>726211321</t>
  </si>
  <si>
    <t>D+M Modul-WC Duofix, závěsné WC, sedátko, tlačítko</t>
  </si>
  <si>
    <t>720   01</t>
  </si>
  <si>
    <t>D+M sprchová vanička litý mramor 800/800 vč. sifonu, sprchová zástěna posuvná, čiré sklo</t>
  </si>
  <si>
    <t>720   02</t>
  </si>
  <si>
    <t>Zdravotechnika (rozvody vody a kanalizace v rekonstruovaném bytovém jádru, pračkový ventil a sifon) výměna svislého odpadního potrubí v instalační šachtě</t>
  </si>
  <si>
    <t>722130801</t>
  </si>
  <si>
    <t xml:space="preserve">Demontáž potrubí plynového, zaslepení </t>
  </si>
  <si>
    <t>728414611</t>
  </si>
  <si>
    <t>D+M digestoře vestavěné vč. napojení na stávající odtah</t>
  </si>
  <si>
    <t>728611113</t>
  </si>
  <si>
    <t>D+M ventilátoru, napojení na potrubí WC, koupelna</t>
  </si>
  <si>
    <t>735111810</t>
  </si>
  <si>
    <t>Demontáž těles otopných vč. armatur (zamrazení potrubí)</t>
  </si>
  <si>
    <t>735139002</t>
  </si>
  <si>
    <t>Montáž otopných těles vč. armatur a termostatických hlavic</t>
  </si>
  <si>
    <t>735156667</t>
  </si>
  <si>
    <t>Otopná tělesa panelová 600/1200</t>
  </si>
  <si>
    <t>735156671</t>
  </si>
  <si>
    <t>Otopná tělesa panelová 600/2000</t>
  </si>
  <si>
    <t>735156677</t>
  </si>
  <si>
    <t>Otopná tělesa panelová 600/1100</t>
  </si>
  <si>
    <t>735179110</t>
  </si>
  <si>
    <t>D+M otopných těles koupelnových elektrických (žebříků)</t>
  </si>
  <si>
    <t>766411821</t>
  </si>
  <si>
    <t>Demontáž obložení stěn palubkami</t>
  </si>
  <si>
    <t>766670011</t>
  </si>
  <si>
    <t>D+M obložkové zárubně</t>
  </si>
  <si>
    <t>766812115</t>
  </si>
  <si>
    <t>D+M Montáž kuchyňské linky 2,5m, vč. nerezového dřezu, sifon, dřezová baterie, horní skříňky, zadní obkladová deska, podlinkové osvětlení, varná indukční deska, trouba</t>
  </si>
  <si>
    <t>766812840</t>
  </si>
  <si>
    <t>Demontáž kuchyňských linek do 2,4 m</t>
  </si>
  <si>
    <t>766825121</t>
  </si>
  <si>
    <t>Dodávka a montáž vestavěné skříně 2křídlové policové (1,2/2,5/0,5m) a spižní skříně (0,6/2,5/0,4)</t>
  </si>
  <si>
    <t>766825811</t>
  </si>
  <si>
    <t>Demontáž vestavěných skříní a polic</t>
  </si>
  <si>
    <t>766661112R0</t>
  </si>
  <si>
    <t>D+M dveří 2/3 prosklené 800/1970, 700/1970</t>
  </si>
  <si>
    <t>766661112R01</t>
  </si>
  <si>
    <t>D+M dveří plných 800/1970, 700/1970</t>
  </si>
  <si>
    <t>771575111</t>
  </si>
  <si>
    <t>Montáž podlah keram.,hladké, tmel, 45x45 cm weberfor profiflex (lep),webercolor perfect (sp)</t>
  </si>
  <si>
    <t>RTS 20/ II</t>
  </si>
  <si>
    <t>59782030</t>
  </si>
  <si>
    <t>Dlaždice 45x45 cm</t>
  </si>
  <si>
    <t>775413021</t>
  </si>
  <si>
    <t>Montáž podlahové lišty</t>
  </si>
  <si>
    <t>m</t>
  </si>
  <si>
    <t>776511820</t>
  </si>
  <si>
    <t>Odstranění PVC a koberců lepených s podložkou</t>
  </si>
  <si>
    <t>776521200</t>
  </si>
  <si>
    <t>Lepení povlakových podlah z dílců PVC a CV (vinyl) pouze položení - PVC ve specifikaci</t>
  </si>
  <si>
    <t>776981101</t>
  </si>
  <si>
    <t>Montáž přechodové, podlahové lišty samolepicí</t>
  </si>
  <si>
    <t>28342451</t>
  </si>
  <si>
    <t xml:space="preserve">Lišta soklová PVC pro vinyl </t>
  </si>
  <si>
    <t>74,26*1,1</t>
  </si>
  <si>
    <t>28410302</t>
  </si>
  <si>
    <t>Podlaha lepená Vinyl 1220x228x2 mm lamela s dekorem dřeva</t>
  </si>
  <si>
    <t>65,6*1,1</t>
  </si>
  <si>
    <t>5537000111</t>
  </si>
  <si>
    <t>Lišta přechodová Al 30/A lepicí l=93 cm stříbro š 30 mm</t>
  </si>
  <si>
    <t>781415016</t>
  </si>
  <si>
    <t>Montáž obkladů stěn, porovin.,tmel, nad 20x25 cm</t>
  </si>
  <si>
    <t>koupelna : (1,71+1,38)*2*2,5-0,7*2</t>
  </si>
  <si>
    <t>wc : (0,9+1,1)*2*2-0,7*2</t>
  </si>
  <si>
    <t>59761001</t>
  </si>
  <si>
    <t>Obkladačka 30x60 cm mat</t>
  </si>
  <si>
    <t>20,65*1,15</t>
  </si>
  <si>
    <t>783424140</t>
  </si>
  <si>
    <t>Nátěr syntetický potrubí do DN 50 mm  Z + 2x</t>
  </si>
  <si>
    <t>784402801</t>
  </si>
  <si>
    <t>Odstranění maleb a tapet oškrábáním v místnosti H do 3,8 m</t>
  </si>
  <si>
    <t>784191201</t>
  </si>
  <si>
    <t>Penetrace podkladu hloubková Primalex 1x</t>
  </si>
  <si>
    <t>01 vstup+ chodba : (1,2*4+7,04*2)*2,6-6*1,8-2*1,6+8,4</t>
  </si>
  <si>
    <t>03 kuchhyň : (4,68*2+3,46*2+0,4*2)*2,6-2*1,8-2*1,6-3,36+11,4</t>
  </si>
  <si>
    <t>05 pokoj : (3,55*2+3,46*2)*2,6-1,8-1,92+12,3</t>
  </si>
  <si>
    <t>06 šatna : (1,68*2+1,65*2)*2,6-1,8+2,8</t>
  </si>
  <si>
    <t>07 wc : (1,1*2+0,9*2)*0,6+1</t>
  </si>
  <si>
    <t>08 koupelna : 2,4</t>
  </si>
  <si>
    <t>784195212</t>
  </si>
  <si>
    <t>Malba Primalex Plus, bílá, bez penetrace, 2 x</t>
  </si>
  <si>
    <t>786622113</t>
  </si>
  <si>
    <t>Žaluzie interiérové</t>
  </si>
  <si>
    <t>M21   01</t>
  </si>
  <si>
    <t>Elektroinstalace- nové zásuvkové a světelné okruhy, bytový rozvaděč, revize elektro, domovní telefon nový přívod do bytu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</si>
  <si>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</si>
  <si>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</si>
  <si>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</si>
  <si>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</si>
  <si>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</si>
  <si>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</si>
  <si>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979990001</t>
  </si>
  <si>
    <t>Poplatek za skládku stavební suti</t>
  </si>
  <si>
    <t>RTS 20/ I</t>
  </si>
  <si>
    <t>979087311</t>
  </si>
  <si>
    <t>Vodorovné přemístění suti nošením do 10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</si>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</sst>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589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SUMIF(F49:F71,A16,I49:I71)+SUMIF(F49:F71,"PSU",I49:I71)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SUMIF(F49:F71,A17,I49:I71)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SUMIF(F49:F71,A18,I49:I71)</f>
        <v>0</v>
      </c>
      <c r="J18" s="85"/>
    </row>
    <row r="19" spans="1:10" ht="23.25" customHeight="1" x14ac:dyDescent="0.25">
      <c r="A19" s="196" t="s">
        <v>103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SUMIF(F49:F71,A19,I49:I71)</f>
        <v>0</v>
      </c>
      <c r="J19" s="85"/>
    </row>
    <row r="20" spans="1:10" ht="23.25" customHeight="1" x14ac:dyDescent="0.25">
      <c r="A20" s="196" t="s">
        <v>104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SUMIF(F49:F71,A20,I49:I71)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'08 01 Pol'!AE149</f>
        <v>0</v>
      </c>
      <c r="G39" s="150">
        <f>'08 01 Pol'!AF149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46</v>
      </c>
      <c r="D40" s="154"/>
      <c r="E40" s="154"/>
      <c r="F40" s="155">
        <f>'08 01 Pol'!AE149</f>
        <v>0</v>
      </c>
      <c r="G40" s="156">
        <f>'08 01 Pol'!AF149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'08 01 Pol'!AE149</f>
        <v>0</v>
      </c>
      <c r="G41" s="151">
        <f>'08 01 Pol'!AF149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5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54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'08 01 Pol'!G8</f>
        <v>0</v>
      </c>
      <c r="J49" s="190" t="str">
        <f>IF(I72=0,"",I49/I72*100)</f>
        <v/>
      </c>
    </row>
    <row r="50" spans="1:10" ht="36.75" customHeight="1" x14ac:dyDescent="0.25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'08 01 Pol'!G15</f>
        <v>0</v>
      </c>
      <c r="J50" s="190" t="str">
        <f>IF(I72=0,"",I50/I72*100)</f>
        <v/>
      </c>
    </row>
    <row r="51" spans="1:10" ht="36.75" customHeight="1" x14ac:dyDescent="0.25">
      <c r="A51" s="179"/>
      <c r="B51" s="184" t="s">
        <v>60</v>
      </c>
      <c r="C51" s="185" t="s">
        <v>61</v>
      </c>
      <c r="D51" s="186"/>
      <c r="E51" s="186"/>
      <c r="F51" s="192" t="s">
        <v>26</v>
      </c>
      <c r="G51" s="193"/>
      <c r="H51" s="193"/>
      <c r="I51" s="193">
        <f>'08 01 Pol'!G25</f>
        <v>0</v>
      </c>
      <c r="J51" s="190" t="str">
        <f>IF(I72=0,"",I51/I72*100)</f>
        <v/>
      </c>
    </row>
    <row r="52" spans="1:10" ht="36.75" customHeight="1" x14ac:dyDescent="0.25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'08 01 Pol'!G41</f>
        <v>0</v>
      </c>
      <c r="J52" s="190" t="str">
        <f>IF(I72=0,"",I52/I72*100)</f>
        <v/>
      </c>
    </row>
    <row r="53" spans="1:10" ht="36.75" customHeight="1" x14ac:dyDescent="0.25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'08 01 Pol'!G44</f>
        <v>0</v>
      </c>
      <c r="J53" s="190" t="str">
        <f>IF(I72=0,"",I53/I72*100)</f>
        <v/>
      </c>
    </row>
    <row r="54" spans="1:10" ht="36.75" customHeight="1" x14ac:dyDescent="0.25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'08 01 Pol'!G49</f>
        <v>0</v>
      </c>
      <c r="J54" s="190" t="str">
        <f>IF(I72=0,"",I54/I72*100)</f>
        <v/>
      </c>
    </row>
    <row r="55" spans="1:10" ht="36.75" customHeight="1" x14ac:dyDescent="0.25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'08 01 Pol'!G51</f>
        <v>0</v>
      </c>
      <c r="J55" s="190" t="str">
        <f>IF(I72=0,"",I55/I72*100)</f>
        <v/>
      </c>
    </row>
    <row r="56" spans="1:10" ht="36.75" customHeight="1" x14ac:dyDescent="0.25">
      <c r="A56" s="179"/>
      <c r="B56" s="184" t="s">
        <v>70</v>
      </c>
      <c r="C56" s="185" t="s">
        <v>71</v>
      </c>
      <c r="D56" s="186"/>
      <c r="E56" s="186"/>
      <c r="F56" s="192" t="s">
        <v>26</v>
      </c>
      <c r="G56" s="193"/>
      <c r="H56" s="193"/>
      <c r="I56" s="193">
        <f>'08 01 Pol'!G54</f>
        <v>0</v>
      </c>
      <c r="J56" s="190" t="str">
        <f>IF(I72=0,"",I56/I72*100)</f>
        <v/>
      </c>
    </row>
    <row r="57" spans="1:10" ht="36.75" customHeight="1" x14ac:dyDescent="0.25">
      <c r="A57" s="179"/>
      <c r="B57" s="184" t="s">
        <v>72</v>
      </c>
      <c r="C57" s="185" t="s">
        <v>73</v>
      </c>
      <c r="D57" s="186"/>
      <c r="E57" s="186"/>
      <c r="F57" s="192" t="s">
        <v>26</v>
      </c>
      <c r="G57" s="193"/>
      <c r="H57" s="193"/>
      <c r="I57" s="193">
        <f>'08 01 Pol'!G60</f>
        <v>0</v>
      </c>
      <c r="J57" s="190" t="str">
        <f>IF(I72=0,"",I57/I72*100)</f>
        <v/>
      </c>
    </row>
    <row r="58" spans="1:10" ht="36.75" customHeight="1" x14ac:dyDescent="0.25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'08 01 Pol'!G62</f>
        <v>0</v>
      </c>
      <c r="J58" s="190" t="str">
        <f>IF(I72=0,"",I58/I72*100)</f>
        <v/>
      </c>
    </row>
    <row r="59" spans="1:10" ht="36.75" customHeight="1" x14ac:dyDescent="0.25">
      <c r="A59" s="179"/>
      <c r="B59" s="184" t="s">
        <v>76</v>
      </c>
      <c r="C59" s="185" t="s">
        <v>77</v>
      </c>
      <c r="D59" s="186"/>
      <c r="E59" s="186"/>
      <c r="F59" s="192" t="s">
        <v>27</v>
      </c>
      <c r="G59" s="193"/>
      <c r="H59" s="193"/>
      <c r="I59" s="193">
        <f>'08 01 Pol'!G65</f>
        <v>0</v>
      </c>
      <c r="J59" s="190" t="str">
        <f>IF(I72=0,"",I59/I72*100)</f>
        <v/>
      </c>
    </row>
    <row r="60" spans="1:10" ht="36.75" customHeight="1" x14ac:dyDescent="0.25">
      <c r="A60" s="179"/>
      <c r="B60" s="184" t="s">
        <v>78</v>
      </c>
      <c r="C60" s="185" t="s">
        <v>79</v>
      </c>
      <c r="D60" s="186"/>
      <c r="E60" s="186"/>
      <c r="F60" s="192" t="s">
        <v>27</v>
      </c>
      <c r="G60" s="193"/>
      <c r="H60" s="193"/>
      <c r="I60" s="193">
        <f>'08 01 Pol'!G73</f>
        <v>0</v>
      </c>
      <c r="J60" s="190" t="str">
        <f>IF(I72=0,"",I60/I72*100)</f>
        <v/>
      </c>
    </row>
    <row r="61" spans="1:10" ht="36.75" customHeight="1" x14ac:dyDescent="0.25">
      <c r="A61" s="179"/>
      <c r="B61" s="184" t="s">
        <v>80</v>
      </c>
      <c r="C61" s="185" t="s">
        <v>81</v>
      </c>
      <c r="D61" s="186"/>
      <c r="E61" s="186"/>
      <c r="F61" s="192" t="s">
        <v>27</v>
      </c>
      <c r="G61" s="193"/>
      <c r="H61" s="193"/>
      <c r="I61" s="193">
        <f>'08 01 Pol'!G75</f>
        <v>0</v>
      </c>
      <c r="J61" s="190" t="str">
        <f>IF(I72=0,"",I61/I72*100)</f>
        <v/>
      </c>
    </row>
    <row r="62" spans="1:10" ht="36.75" customHeight="1" x14ac:dyDescent="0.25">
      <c r="A62" s="179"/>
      <c r="B62" s="184" t="s">
        <v>82</v>
      </c>
      <c r="C62" s="185" t="s">
        <v>83</v>
      </c>
      <c r="D62" s="186"/>
      <c r="E62" s="186"/>
      <c r="F62" s="192" t="s">
        <v>27</v>
      </c>
      <c r="G62" s="193"/>
      <c r="H62" s="193"/>
      <c r="I62" s="193">
        <f>'08 01 Pol'!G78</f>
        <v>0</v>
      </c>
      <c r="J62" s="190" t="str">
        <f>IF(I72=0,"",I62/I72*100)</f>
        <v/>
      </c>
    </row>
    <row r="63" spans="1:10" ht="36.75" customHeight="1" x14ac:dyDescent="0.25">
      <c r="A63" s="179"/>
      <c r="B63" s="184" t="s">
        <v>84</v>
      </c>
      <c r="C63" s="185" t="s">
        <v>85</v>
      </c>
      <c r="D63" s="186"/>
      <c r="E63" s="186"/>
      <c r="F63" s="192" t="s">
        <v>27</v>
      </c>
      <c r="G63" s="193"/>
      <c r="H63" s="193"/>
      <c r="I63" s="193">
        <f>'08 01 Pol'!G85</f>
        <v>0</v>
      </c>
      <c r="J63" s="190" t="str">
        <f>IF(I72=0,"",I63/I72*100)</f>
        <v/>
      </c>
    </row>
    <row r="64" spans="1:10" ht="36.75" customHeight="1" x14ac:dyDescent="0.25">
      <c r="A64" s="179"/>
      <c r="B64" s="184" t="s">
        <v>86</v>
      </c>
      <c r="C64" s="185" t="s">
        <v>87</v>
      </c>
      <c r="D64" s="186"/>
      <c r="E64" s="186"/>
      <c r="F64" s="192" t="s">
        <v>27</v>
      </c>
      <c r="G64" s="193"/>
      <c r="H64" s="193"/>
      <c r="I64" s="193">
        <f>'08 01 Pol'!G94</f>
        <v>0</v>
      </c>
      <c r="J64" s="190" t="str">
        <f>IF(I72=0,"",I64/I72*100)</f>
        <v/>
      </c>
    </row>
    <row r="65" spans="1:10" ht="36.75" customHeight="1" x14ac:dyDescent="0.25">
      <c r="A65" s="179"/>
      <c r="B65" s="184" t="s">
        <v>88</v>
      </c>
      <c r="C65" s="185" t="s">
        <v>89</v>
      </c>
      <c r="D65" s="186"/>
      <c r="E65" s="186"/>
      <c r="F65" s="192" t="s">
        <v>27</v>
      </c>
      <c r="G65" s="193"/>
      <c r="H65" s="193"/>
      <c r="I65" s="193">
        <f>'08 01 Pol'!G97</f>
        <v>0</v>
      </c>
      <c r="J65" s="190" t="str">
        <f>IF(I72=0,"",I65/I72*100)</f>
        <v/>
      </c>
    </row>
    <row r="66" spans="1:10" ht="36.75" customHeight="1" x14ac:dyDescent="0.25">
      <c r="A66" s="179"/>
      <c r="B66" s="184" t="s">
        <v>90</v>
      </c>
      <c r="C66" s="185" t="s">
        <v>91</v>
      </c>
      <c r="D66" s="186"/>
      <c r="E66" s="186"/>
      <c r="F66" s="192" t="s">
        <v>27</v>
      </c>
      <c r="G66" s="193"/>
      <c r="H66" s="193"/>
      <c r="I66" s="193">
        <f>'08 01 Pol'!G107</f>
        <v>0</v>
      </c>
      <c r="J66" s="190" t="str">
        <f>IF(I72=0,"",I66/I72*100)</f>
        <v/>
      </c>
    </row>
    <row r="67" spans="1:10" ht="36.75" customHeight="1" x14ac:dyDescent="0.25">
      <c r="A67" s="179"/>
      <c r="B67" s="184" t="s">
        <v>92</v>
      </c>
      <c r="C67" s="185" t="s">
        <v>93</v>
      </c>
      <c r="D67" s="186"/>
      <c r="E67" s="186"/>
      <c r="F67" s="192" t="s">
        <v>27</v>
      </c>
      <c r="G67" s="193"/>
      <c r="H67" s="193"/>
      <c r="I67" s="193">
        <f>'08 01 Pol'!G113</f>
        <v>0</v>
      </c>
      <c r="J67" s="190" t="str">
        <f>IF(I72=0,"",I67/I72*100)</f>
        <v/>
      </c>
    </row>
    <row r="68" spans="1:10" ht="36.75" customHeight="1" x14ac:dyDescent="0.25">
      <c r="A68" s="179"/>
      <c r="B68" s="184" t="s">
        <v>94</v>
      </c>
      <c r="C68" s="185" t="s">
        <v>95</v>
      </c>
      <c r="D68" s="186"/>
      <c r="E68" s="186"/>
      <c r="F68" s="192" t="s">
        <v>27</v>
      </c>
      <c r="G68" s="193"/>
      <c r="H68" s="193"/>
      <c r="I68" s="193">
        <f>'08 01 Pol'!G115</f>
        <v>0</v>
      </c>
      <c r="J68" s="190" t="str">
        <f>IF(I72=0,"",I68/I72*100)</f>
        <v/>
      </c>
    </row>
    <row r="69" spans="1:10" ht="36.75" customHeight="1" x14ac:dyDescent="0.25">
      <c r="A69" s="179"/>
      <c r="B69" s="184" t="s">
        <v>96</v>
      </c>
      <c r="C69" s="185" t="s">
        <v>97</v>
      </c>
      <c r="D69" s="186"/>
      <c r="E69" s="186"/>
      <c r="F69" s="192" t="s">
        <v>27</v>
      </c>
      <c r="G69" s="193"/>
      <c r="H69" s="193"/>
      <c r="I69" s="193">
        <f>'08 01 Pol'!G139</f>
        <v>0</v>
      </c>
      <c r="J69" s="190" t="str">
        <f>IF(I72=0,"",I69/I72*100)</f>
        <v/>
      </c>
    </row>
    <row r="70" spans="1:10" ht="36.75" customHeight="1" x14ac:dyDescent="0.25">
      <c r="A70" s="179"/>
      <c r="B70" s="184" t="s">
        <v>98</v>
      </c>
      <c r="C70" s="185" t="s">
        <v>99</v>
      </c>
      <c r="D70" s="186"/>
      <c r="E70" s="186"/>
      <c r="F70" s="192" t="s">
        <v>28</v>
      </c>
      <c r="G70" s="193"/>
      <c r="H70" s="193"/>
      <c r="I70" s="193">
        <f>'08 01 Pol'!G141</f>
        <v>0</v>
      </c>
      <c r="J70" s="190" t="str">
        <f>IF(I72=0,"",I70/I72*100)</f>
        <v/>
      </c>
    </row>
    <row r="71" spans="1:10" ht="36.75" customHeight="1" x14ac:dyDescent="0.25">
      <c r="A71" s="179"/>
      <c r="B71" s="184" t="s">
        <v>100</v>
      </c>
      <c r="C71" s="185" t="s">
        <v>101</v>
      </c>
      <c r="D71" s="186"/>
      <c r="E71" s="186"/>
      <c r="F71" s="192" t="s">
        <v>102</v>
      </c>
      <c r="G71" s="193"/>
      <c r="H71" s="193"/>
      <c r="I71" s="193">
        <f>'08 01 Pol'!G143</f>
        <v>0</v>
      </c>
      <c r="J71" s="190" t="str">
        <f>IF(I72=0,"",I71/I72*100)</f>
        <v/>
      </c>
    </row>
    <row r="72" spans="1:10" ht="25.5" customHeight="1" x14ac:dyDescent="0.25">
      <c r="A72" s="180"/>
      <c r="B72" s="187" t="s">
        <v>1</v>
      </c>
      <c r="C72" s="188"/>
      <c r="D72" s="189"/>
      <c r="E72" s="189"/>
      <c r="F72" s="194"/>
      <c r="G72" s="195"/>
      <c r="H72" s="195"/>
      <c r="I72" s="195">
        <f>SUM(I49:I71)</f>
        <v>0</v>
      </c>
      <c r="J72" s="191">
        <f>SUM(J49:J71)</f>
        <v>0</v>
      </c>
    </row>
    <row r="73" spans="1:10" x14ac:dyDescent="0.25">
      <c r="F73" s="135"/>
      <c r="G73" s="135"/>
      <c r="H73" s="135"/>
      <c r="I73" s="135"/>
      <c r="J73" s="136"/>
    </row>
    <row r="74" spans="1:10" x14ac:dyDescent="0.25">
      <c r="F74" s="135"/>
      <c r="G74" s="135"/>
      <c r="H74" s="135"/>
      <c r="I74" s="135"/>
      <c r="J74" s="136"/>
    </row>
    <row r="75" spans="1:10" x14ac:dyDescent="0.25">
      <c r="F75" s="135"/>
      <c r="G75" s="135"/>
      <c r="H75" s="135"/>
      <c r="I75" s="135"/>
      <c r="J75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2B4B-D2CD-4544-AD28-3530C6678AC6}">
  <sheetPr>
    <outlinePr summaryBelow="0"/>
  </sheetPr>
  <dimension ref="A1:BH5000"/>
  <sheetViews>
    <sheetView tabSelected="1" workbookViewId="0">
      <pane ySplit="7" topLeftCell="A17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105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106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106</v>
      </c>
      <c r="AG3" t="s">
        <v>107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108</v>
      </c>
    </row>
    <row r="5" spans="1:60" x14ac:dyDescent="0.25">
      <c r="D5" s="10"/>
    </row>
    <row r="6" spans="1:60" ht="39.6" x14ac:dyDescent="0.25">
      <c r="A6" s="208" t="s">
        <v>109</v>
      </c>
      <c r="B6" s="210" t="s">
        <v>110</v>
      </c>
      <c r="C6" s="210" t="s">
        <v>111</v>
      </c>
      <c r="D6" s="209" t="s">
        <v>112</v>
      </c>
      <c r="E6" s="208" t="s">
        <v>113</v>
      </c>
      <c r="F6" s="207" t="s">
        <v>114</v>
      </c>
      <c r="G6" s="208" t="s">
        <v>31</v>
      </c>
      <c r="H6" s="211" t="s">
        <v>32</v>
      </c>
      <c r="I6" s="211" t="s">
        <v>115</v>
      </c>
      <c r="J6" s="211" t="s">
        <v>33</v>
      </c>
      <c r="K6" s="211" t="s">
        <v>116</v>
      </c>
      <c r="L6" s="211" t="s">
        <v>117</v>
      </c>
      <c r="M6" s="211" t="s">
        <v>118</v>
      </c>
      <c r="N6" s="211" t="s">
        <v>119</v>
      </c>
      <c r="O6" s="211" t="s">
        <v>120</v>
      </c>
      <c r="P6" s="211" t="s">
        <v>121</v>
      </c>
      <c r="Q6" s="211" t="s">
        <v>122</v>
      </c>
      <c r="R6" s="211" t="s">
        <v>123</v>
      </c>
      <c r="S6" s="211" t="s">
        <v>124</v>
      </c>
      <c r="T6" s="211" t="s">
        <v>125</v>
      </c>
      <c r="U6" s="211" t="s">
        <v>126</v>
      </c>
      <c r="V6" s="211" t="s">
        <v>127</v>
      </c>
      <c r="W6" s="211" t="s">
        <v>128</v>
      </c>
      <c r="X6" s="211" t="s">
        <v>129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36" t="s">
        <v>130</v>
      </c>
      <c r="B8" s="237" t="s">
        <v>56</v>
      </c>
      <c r="C8" s="257" t="s">
        <v>57</v>
      </c>
      <c r="D8" s="238"/>
      <c r="E8" s="239"/>
      <c r="F8" s="240"/>
      <c r="G8" s="241">
        <f>SUMIF(AG9:AG14,"&lt;&gt;NOR",G9:G14)</f>
        <v>0</v>
      </c>
      <c r="H8" s="235"/>
      <c r="I8" s="235">
        <f>SUM(I9:I14)</f>
        <v>0</v>
      </c>
      <c r="J8" s="235"/>
      <c r="K8" s="235">
        <f>SUM(K9:K14)</f>
        <v>0</v>
      </c>
      <c r="L8" s="235"/>
      <c r="M8" s="235">
        <f>SUM(M9:M14)</f>
        <v>0</v>
      </c>
      <c r="N8" s="235"/>
      <c r="O8" s="235">
        <f>SUM(O9:O14)</f>
        <v>1.4100000000000001</v>
      </c>
      <c r="P8" s="235"/>
      <c r="Q8" s="235">
        <f>SUM(Q9:Q14)</f>
        <v>0</v>
      </c>
      <c r="R8" s="235"/>
      <c r="S8" s="235"/>
      <c r="T8" s="235"/>
      <c r="U8" s="235"/>
      <c r="V8" s="235">
        <f>SUM(V9:V14)</f>
        <v>16.41</v>
      </c>
      <c r="W8" s="235"/>
      <c r="X8" s="235"/>
      <c r="AG8" t="s">
        <v>131</v>
      </c>
    </row>
    <row r="9" spans="1:60" outlineLevel="1" x14ac:dyDescent="0.25">
      <c r="A9" s="242">
        <v>1</v>
      </c>
      <c r="B9" s="243" t="s">
        <v>132</v>
      </c>
      <c r="C9" s="258" t="s">
        <v>133</v>
      </c>
      <c r="D9" s="244" t="s">
        <v>134</v>
      </c>
      <c r="E9" s="245">
        <v>5.8220000000000001</v>
      </c>
      <c r="F9" s="246"/>
      <c r="G9" s="247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15</v>
      </c>
      <c r="M9" s="231">
        <f>G9*(1+L9/100)</f>
        <v>0</v>
      </c>
      <c r="N9" s="231">
        <v>6.9430000000000006E-2</v>
      </c>
      <c r="O9" s="231">
        <f>ROUND(E9*N9,2)</f>
        <v>0.4</v>
      </c>
      <c r="P9" s="231">
        <v>0</v>
      </c>
      <c r="Q9" s="231">
        <f>ROUND(E9*P9,2)</f>
        <v>0</v>
      </c>
      <c r="R9" s="231"/>
      <c r="S9" s="231" t="s">
        <v>135</v>
      </c>
      <c r="T9" s="231" t="s">
        <v>135</v>
      </c>
      <c r="U9" s="231">
        <v>0.67200000000000004</v>
      </c>
      <c r="V9" s="231">
        <f>ROUND(E9*U9,2)</f>
        <v>3.91</v>
      </c>
      <c r="W9" s="231"/>
      <c r="X9" s="231" t="s">
        <v>136</v>
      </c>
      <c r="Y9" s="212"/>
      <c r="Z9" s="212"/>
      <c r="AA9" s="212"/>
      <c r="AB9" s="212"/>
      <c r="AC9" s="212"/>
      <c r="AD9" s="212"/>
      <c r="AE9" s="212"/>
      <c r="AF9" s="212"/>
      <c r="AG9" s="212" t="s">
        <v>137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59" t="s">
        <v>138</v>
      </c>
      <c r="D10" s="233"/>
      <c r="E10" s="234">
        <v>5.8220000000000001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2">
        <v>2</v>
      </c>
      <c r="B11" s="243" t="s">
        <v>140</v>
      </c>
      <c r="C11" s="258" t="s">
        <v>141</v>
      </c>
      <c r="D11" s="244" t="s">
        <v>134</v>
      </c>
      <c r="E11" s="245">
        <v>8.84</v>
      </c>
      <c r="F11" s="246"/>
      <c r="G11" s="247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15</v>
      </c>
      <c r="M11" s="231">
        <f>G11*(1+L11/100)</f>
        <v>0</v>
      </c>
      <c r="N11" s="231">
        <v>9.1350000000000001E-2</v>
      </c>
      <c r="O11" s="231">
        <f>ROUND(E11*N11,2)</f>
        <v>0.81</v>
      </c>
      <c r="P11" s="231">
        <v>0</v>
      </c>
      <c r="Q11" s="231">
        <f>ROUND(E11*P11,2)</f>
        <v>0</v>
      </c>
      <c r="R11" s="231"/>
      <c r="S11" s="231" t="s">
        <v>135</v>
      </c>
      <c r="T11" s="231" t="s">
        <v>135</v>
      </c>
      <c r="U11" s="231">
        <v>0.64400000000000002</v>
      </c>
      <c r="V11" s="231">
        <f>ROUND(E11*U11,2)</f>
        <v>5.69</v>
      </c>
      <c r="W11" s="231"/>
      <c r="X11" s="231" t="s">
        <v>136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29"/>
      <c r="B12" s="230"/>
      <c r="C12" s="259" t="s">
        <v>142</v>
      </c>
      <c r="D12" s="233"/>
      <c r="E12" s="234">
        <v>8.84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139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8">
        <v>3</v>
      </c>
      <c r="B13" s="249" t="s">
        <v>143</v>
      </c>
      <c r="C13" s="260" t="s">
        <v>144</v>
      </c>
      <c r="D13" s="250" t="s">
        <v>145</v>
      </c>
      <c r="E13" s="251">
        <v>2</v>
      </c>
      <c r="F13" s="252"/>
      <c r="G13" s="253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15</v>
      </c>
      <c r="M13" s="231">
        <f>G13*(1+L13/100)</f>
        <v>0</v>
      </c>
      <c r="N13" s="231">
        <v>5.7599999999999998E-2</v>
      </c>
      <c r="O13" s="231">
        <f>ROUND(E13*N13,2)</f>
        <v>0.12</v>
      </c>
      <c r="P13" s="231">
        <v>0</v>
      </c>
      <c r="Q13" s="231">
        <f>ROUND(E13*P13,2)</f>
        <v>0</v>
      </c>
      <c r="R13" s="231"/>
      <c r="S13" s="231" t="s">
        <v>135</v>
      </c>
      <c r="T13" s="231" t="s">
        <v>135</v>
      </c>
      <c r="U13" s="231">
        <v>2.27</v>
      </c>
      <c r="V13" s="231">
        <f>ROUND(E13*U13,2)</f>
        <v>4.54</v>
      </c>
      <c r="W13" s="231"/>
      <c r="X13" s="231" t="s">
        <v>136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8">
        <v>4</v>
      </c>
      <c r="B14" s="249" t="s">
        <v>146</v>
      </c>
      <c r="C14" s="260" t="s">
        <v>147</v>
      </c>
      <c r="D14" s="250" t="s">
        <v>134</v>
      </c>
      <c r="E14" s="251">
        <v>1</v>
      </c>
      <c r="F14" s="252"/>
      <c r="G14" s="253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15</v>
      </c>
      <c r="M14" s="231">
        <f>G14*(1+L14/100)</f>
        <v>0</v>
      </c>
      <c r="N14" s="231">
        <v>7.5770000000000004E-2</v>
      </c>
      <c r="O14" s="231">
        <f>ROUND(E14*N14,2)</f>
        <v>0.08</v>
      </c>
      <c r="P14" s="231">
        <v>0</v>
      </c>
      <c r="Q14" s="231">
        <f>ROUND(E14*P14,2)</f>
        <v>0</v>
      </c>
      <c r="R14" s="231"/>
      <c r="S14" s="231" t="s">
        <v>135</v>
      </c>
      <c r="T14" s="231" t="s">
        <v>135</v>
      </c>
      <c r="U14" s="231">
        <v>2.27</v>
      </c>
      <c r="V14" s="231">
        <f>ROUND(E14*U14,2)</f>
        <v>2.27</v>
      </c>
      <c r="W14" s="231"/>
      <c r="X14" s="231" t="s">
        <v>136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137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36" t="s">
        <v>130</v>
      </c>
      <c r="B15" s="237" t="s">
        <v>58</v>
      </c>
      <c r="C15" s="257" t="s">
        <v>59</v>
      </c>
      <c r="D15" s="238"/>
      <c r="E15" s="239"/>
      <c r="F15" s="240"/>
      <c r="G15" s="241">
        <f>SUMIF(AG16:AG24,"&lt;&gt;NOR",G16:G24)</f>
        <v>0</v>
      </c>
      <c r="H15" s="235"/>
      <c r="I15" s="235">
        <f>SUM(I16:I24)</f>
        <v>0</v>
      </c>
      <c r="J15" s="235"/>
      <c r="K15" s="235">
        <f>SUM(K16:K24)</f>
        <v>0</v>
      </c>
      <c r="L15" s="235"/>
      <c r="M15" s="235">
        <f>SUM(M16:M24)</f>
        <v>0</v>
      </c>
      <c r="N15" s="235"/>
      <c r="O15" s="235">
        <f>SUM(O16:O24)</f>
        <v>0.82000000000000006</v>
      </c>
      <c r="P15" s="235"/>
      <c r="Q15" s="235">
        <f>SUM(Q16:Q24)</f>
        <v>0</v>
      </c>
      <c r="R15" s="235"/>
      <c r="S15" s="235"/>
      <c r="T15" s="235"/>
      <c r="U15" s="235"/>
      <c r="V15" s="235">
        <f>SUM(V16:V24)</f>
        <v>65.55</v>
      </c>
      <c r="W15" s="235"/>
      <c r="X15" s="235"/>
      <c r="AG15" t="s">
        <v>131</v>
      </c>
    </row>
    <row r="16" spans="1:60" outlineLevel="1" x14ac:dyDescent="0.25">
      <c r="A16" s="242">
        <v>5</v>
      </c>
      <c r="B16" s="243" t="s">
        <v>148</v>
      </c>
      <c r="C16" s="258" t="s">
        <v>149</v>
      </c>
      <c r="D16" s="244" t="s">
        <v>134</v>
      </c>
      <c r="E16" s="245">
        <v>66.599999999999994</v>
      </c>
      <c r="F16" s="246"/>
      <c r="G16" s="247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15</v>
      </c>
      <c r="M16" s="231">
        <f>G16*(1+L16/100)</f>
        <v>0</v>
      </c>
      <c r="N16" s="231">
        <v>1.1900000000000001E-2</v>
      </c>
      <c r="O16" s="231">
        <f>ROUND(E16*N16,2)</f>
        <v>0.79</v>
      </c>
      <c r="P16" s="231">
        <v>0</v>
      </c>
      <c r="Q16" s="231">
        <f>ROUND(E16*P16,2)</f>
        <v>0</v>
      </c>
      <c r="R16" s="231"/>
      <c r="S16" s="231" t="s">
        <v>135</v>
      </c>
      <c r="T16" s="231" t="s">
        <v>135</v>
      </c>
      <c r="U16" s="231">
        <v>0.95</v>
      </c>
      <c r="V16" s="231">
        <f>ROUND(E16*U16,2)</f>
        <v>63.27</v>
      </c>
      <c r="W16" s="231"/>
      <c r="X16" s="231" t="s">
        <v>136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29"/>
      <c r="B17" s="230"/>
      <c r="C17" s="259" t="s">
        <v>150</v>
      </c>
      <c r="D17" s="233"/>
      <c r="E17" s="234">
        <v>8.4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139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29"/>
      <c r="B18" s="230"/>
      <c r="C18" s="259" t="s">
        <v>151</v>
      </c>
      <c r="D18" s="233"/>
      <c r="E18" s="234">
        <v>16.2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139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29"/>
      <c r="B19" s="230"/>
      <c r="C19" s="259" t="s">
        <v>152</v>
      </c>
      <c r="D19" s="233"/>
      <c r="E19" s="234">
        <v>11.6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139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29"/>
      <c r="B20" s="230"/>
      <c r="C20" s="259" t="s">
        <v>153</v>
      </c>
      <c r="D20" s="233"/>
      <c r="E20" s="234">
        <v>14.3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139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29"/>
      <c r="B21" s="230"/>
      <c r="C21" s="259" t="s">
        <v>154</v>
      </c>
      <c r="D21" s="233"/>
      <c r="E21" s="234">
        <v>12.3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139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29"/>
      <c r="B22" s="230"/>
      <c r="C22" s="259" t="s">
        <v>155</v>
      </c>
      <c r="D22" s="233"/>
      <c r="E22" s="234">
        <v>2.8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139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29"/>
      <c r="B23" s="230"/>
      <c r="C23" s="259" t="s">
        <v>156</v>
      </c>
      <c r="D23" s="233"/>
      <c r="E23" s="234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139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8">
        <v>6</v>
      </c>
      <c r="B24" s="249" t="s">
        <v>157</v>
      </c>
      <c r="C24" s="260" t="s">
        <v>158</v>
      </c>
      <c r="D24" s="250" t="s">
        <v>134</v>
      </c>
      <c r="E24" s="251">
        <v>2.4</v>
      </c>
      <c r="F24" s="252"/>
      <c r="G24" s="253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15</v>
      </c>
      <c r="M24" s="231">
        <f>G24*(1+L24/100)</f>
        <v>0</v>
      </c>
      <c r="N24" s="231">
        <v>1.201E-2</v>
      </c>
      <c r="O24" s="231">
        <f>ROUND(E24*N24,2)</f>
        <v>0.03</v>
      </c>
      <c r="P24" s="231">
        <v>0</v>
      </c>
      <c r="Q24" s="231">
        <f>ROUND(E24*P24,2)</f>
        <v>0</v>
      </c>
      <c r="R24" s="231"/>
      <c r="S24" s="231" t="s">
        <v>135</v>
      </c>
      <c r="T24" s="231" t="s">
        <v>135</v>
      </c>
      <c r="U24" s="231">
        <v>0.95</v>
      </c>
      <c r="V24" s="231">
        <f>ROUND(E24*U24,2)</f>
        <v>2.2799999999999998</v>
      </c>
      <c r="W24" s="231"/>
      <c r="X24" s="231" t="s">
        <v>136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137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5">
      <c r="A25" s="236" t="s">
        <v>130</v>
      </c>
      <c r="B25" s="237" t="s">
        <v>60</v>
      </c>
      <c r="C25" s="257" t="s">
        <v>61</v>
      </c>
      <c r="D25" s="238"/>
      <c r="E25" s="239"/>
      <c r="F25" s="240"/>
      <c r="G25" s="241">
        <f>SUMIF(AG26:AG40,"&lt;&gt;NOR",G26:G40)</f>
        <v>0</v>
      </c>
      <c r="H25" s="235"/>
      <c r="I25" s="235">
        <f>SUM(I26:I40)</f>
        <v>0</v>
      </c>
      <c r="J25" s="235"/>
      <c r="K25" s="235">
        <f>SUM(K26:K40)</f>
        <v>0</v>
      </c>
      <c r="L25" s="235"/>
      <c r="M25" s="235">
        <f>SUM(M26:M40)</f>
        <v>0</v>
      </c>
      <c r="N25" s="235"/>
      <c r="O25" s="235">
        <f>SUM(O26:O40)</f>
        <v>1.07</v>
      </c>
      <c r="P25" s="235"/>
      <c r="Q25" s="235">
        <f>SUM(Q26:Q40)</f>
        <v>0</v>
      </c>
      <c r="R25" s="235"/>
      <c r="S25" s="235"/>
      <c r="T25" s="235"/>
      <c r="U25" s="235"/>
      <c r="V25" s="235">
        <f>SUM(V26:V40)</f>
        <v>80.13</v>
      </c>
      <c r="W25" s="235"/>
      <c r="X25" s="235"/>
      <c r="AG25" t="s">
        <v>131</v>
      </c>
    </row>
    <row r="26" spans="1:60" outlineLevel="1" x14ac:dyDescent="0.25">
      <c r="A26" s="242">
        <v>7</v>
      </c>
      <c r="B26" s="243" t="s">
        <v>159</v>
      </c>
      <c r="C26" s="258" t="s">
        <v>160</v>
      </c>
      <c r="D26" s="244" t="s">
        <v>134</v>
      </c>
      <c r="E26" s="245">
        <v>189.02</v>
      </c>
      <c r="F26" s="246"/>
      <c r="G26" s="247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15</v>
      </c>
      <c r="M26" s="231">
        <f>G26*(1+L26/100)</f>
        <v>0</v>
      </c>
      <c r="N26" s="231">
        <v>5.4599999999999996E-3</v>
      </c>
      <c r="O26" s="231">
        <f>ROUND(E26*N26,2)</f>
        <v>1.03</v>
      </c>
      <c r="P26" s="231">
        <v>0</v>
      </c>
      <c r="Q26" s="231">
        <f>ROUND(E26*P26,2)</f>
        <v>0</v>
      </c>
      <c r="R26" s="231"/>
      <c r="S26" s="231" t="s">
        <v>135</v>
      </c>
      <c r="T26" s="231" t="s">
        <v>135</v>
      </c>
      <c r="U26" s="231">
        <v>0.25</v>
      </c>
      <c r="V26" s="231">
        <f>ROUND(E26*U26,2)</f>
        <v>47.26</v>
      </c>
      <c r="W26" s="231"/>
      <c r="X26" s="231" t="s">
        <v>136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137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29"/>
      <c r="B27" s="230"/>
      <c r="C27" s="259" t="s">
        <v>161</v>
      </c>
      <c r="D27" s="233"/>
      <c r="E27" s="234">
        <v>35.088000000000001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139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29"/>
      <c r="B28" s="230"/>
      <c r="C28" s="259" t="s">
        <v>162</v>
      </c>
      <c r="D28" s="233"/>
      <c r="E28" s="234">
        <v>34.728000000000002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139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29"/>
      <c r="B29" s="230"/>
      <c r="C29" s="259" t="s">
        <v>163</v>
      </c>
      <c r="D29" s="233"/>
      <c r="E29" s="234">
        <v>34.247999999999998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139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29"/>
      <c r="B30" s="230"/>
      <c r="C30" s="259" t="s">
        <v>164</v>
      </c>
      <c r="D30" s="233"/>
      <c r="E30" s="234">
        <v>34.308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139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29"/>
      <c r="B31" s="230"/>
      <c r="C31" s="259" t="s">
        <v>165</v>
      </c>
      <c r="D31" s="233"/>
      <c r="E31" s="234">
        <v>32.731999999999999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139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29"/>
      <c r="B32" s="230"/>
      <c r="C32" s="259" t="s">
        <v>166</v>
      </c>
      <c r="D32" s="233"/>
      <c r="E32" s="234">
        <v>15.516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139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29"/>
      <c r="B33" s="230"/>
      <c r="C33" s="259" t="s">
        <v>167</v>
      </c>
      <c r="D33" s="233"/>
      <c r="E33" s="234">
        <v>2.4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139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48">
        <v>8</v>
      </c>
      <c r="B34" s="249" t="s">
        <v>168</v>
      </c>
      <c r="C34" s="260" t="s">
        <v>169</v>
      </c>
      <c r="D34" s="250" t="s">
        <v>170</v>
      </c>
      <c r="E34" s="251">
        <v>1</v>
      </c>
      <c r="F34" s="252"/>
      <c r="G34" s="253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15</v>
      </c>
      <c r="M34" s="231">
        <f>G34*(1+L34/100)</f>
        <v>0</v>
      </c>
      <c r="N34" s="231">
        <v>3.4000000000000002E-4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135</v>
      </c>
      <c r="T34" s="231" t="s">
        <v>171</v>
      </c>
      <c r="U34" s="231">
        <v>0.33</v>
      </c>
      <c r="V34" s="231">
        <f>ROUND(E34*U34,2)</f>
        <v>0.33</v>
      </c>
      <c r="W34" s="231"/>
      <c r="X34" s="231" t="s">
        <v>136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137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48">
        <v>9</v>
      </c>
      <c r="B35" s="249" t="s">
        <v>172</v>
      </c>
      <c r="C35" s="260" t="s">
        <v>173</v>
      </c>
      <c r="D35" s="250" t="s">
        <v>174</v>
      </c>
      <c r="E35" s="251">
        <v>1</v>
      </c>
      <c r="F35" s="252"/>
      <c r="G35" s="253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15</v>
      </c>
      <c r="M35" s="231">
        <f>G35*(1+L35/100)</f>
        <v>0</v>
      </c>
      <c r="N35" s="231">
        <v>2.66E-3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 t="s">
        <v>135</v>
      </c>
      <c r="T35" s="231" t="s">
        <v>171</v>
      </c>
      <c r="U35" s="231">
        <v>4.795E-2</v>
      </c>
      <c r="V35" s="231">
        <f>ROUND(E35*U35,2)</f>
        <v>0.05</v>
      </c>
      <c r="W35" s="231"/>
      <c r="X35" s="231" t="s">
        <v>136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137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2">
        <v>10</v>
      </c>
      <c r="B36" s="243" t="s">
        <v>175</v>
      </c>
      <c r="C36" s="258" t="s">
        <v>176</v>
      </c>
      <c r="D36" s="244" t="s">
        <v>134</v>
      </c>
      <c r="E36" s="245">
        <v>35.85</v>
      </c>
      <c r="F36" s="246"/>
      <c r="G36" s="247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15</v>
      </c>
      <c r="M36" s="231">
        <f>G36*(1+L36/100)</f>
        <v>0</v>
      </c>
      <c r="N36" s="231">
        <v>3.4000000000000002E-4</v>
      </c>
      <c r="O36" s="231">
        <f>ROUND(E36*N36,2)</f>
        <v>0.01</v>
      </c>
      <c r="P36" s="231">
        <v>0</v>
      </c>
      <c r="Q36" s="231">
        <f>ROUND(E36*P36,2)</f>
        <v>0</v>
      </c>
      <c r="R36" s="231"/>
      <c r="S36" s="231" t="s">
        <v>135</v>
      </c>
      <c r="T36" s="231" t="s">
        <v>135</v>
      </c>
      <c r="U36" s="231">
        <v>0.24</v>
      </c>
      <c r="V36" s="231">
        <f>ROUND(E36*U36,2)</f>
        <v>8.6</v>
      </c>
      <c r="W36" s="231"/>
      <c r="X36" s="231" t="s">
        <v>136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137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29"/>
      <c r="B37" s="230"/>
      <c r="C37" s="259" t="s">
        <v>177</v>
      </c>
      <c r="D37" s="233"/>
      <c r="E37" s="234">
        <v>35.85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139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2">
        <v>11</v>
      </c>
      <c r="B38" s="243" t="s">
        <v>178</v>
      </c>
      <c r="C38" s="258" t="s">
        <v>179</v>
      </c>
      <c r="D38" s="244" t="s">
        <v>134</v>
      </c>
      <c r="E38" s="245">
        <v>99.536000000000001</v>
      </c>
      <c r="F38" s="246"/>
      <c r="G38" s="247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15</v>
      </c>
      <c r="M38" s="231">
        <f>G38*(1+L38/100)</f>
        <v>0</v>
      </c>
      <c r="N38" s="231">
        <v>3.4000000000000002E-4</v>
      </c>
      <c r="O38" s="231">
        <f>ROUND(E38*N38,2)</f>
        <v>0.03</v>
      </c>
      <c r="P38" s="231">
        <v>0</v>
      </c>
      <c r="Q38" s="231">
        <f>ROUND(E38*P38,2)</f>
        <v>0</v>
      </c>
      <c r="R38" s="231"/>
      <c r="S38" s="231" t="s">
        <v>180</v>
      </c>
      <c r="T38" s="231" t="s">
        <v>181</v>
      </c>
      <c r="U38" s="231">
        <v>0.24</v>
      </c>
      <c r="V38" s="231">
        <f>ROUND(E38*U38,2)</f>
        <v>23.89</v>
      </c>
      <c r="W38" s="231"/>
      <c r="X38" s="231" t="s">
        <v>136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137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29"/>
      <c r="B39" s="230"/>
      <c r="C39" s="259" t="s">
        <v>182</v>
      </c>
      <c r="D39" s="233"/>
      <c r="E39" s="234">
        <v>50.927999999999997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139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29"/>
      <c r="B40" s="230"/>
      <c r="C40" s="259" t="s">
        <v>183</v>
      </c>
      <c r="D40" s="233"/>
      <c r="E40" s="234">
        <v>48.607999999999997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139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5">
      <c r="A41" s="236" t="s">
        <v>130</v>
      </c>
      <c r="B41" s="237" t="s">
        <v>62</v>
      </c>
      <c r="C41" s="257" t="s">
        <v>63</v>
      </c>
      <c r="D41" s="238"/>
      <c r="E41" s="239"/>
      <c r="F41" s="240"/>
      <c r="G41" s="241">
        <f>SUMIF(AG42:AG43,"&lt;&gt;NOR",G42:G43)</f>
        <v>0</v>
      </c>
      <c r="H41" s="235"/>
      <c r="I41" s="235">
        <f>SUM(I42:I43)</f>
        <v>0</v>
      </c>
      <c r="J41" s="235"/>
      <c r="K41" s="235">
        <f>SUM(K42:K43)</f>
        <v>0</v>
      </c>
      <c r="L41" s="235"/>
      <c r="M41" s="235">
        <f>SUM(M42:M43)</f>
        <v>0</v>
      </c>
      <c r="N41" s="235"/>
      <c r="O41" s="235">
        <f>SUM(O42:O43)</f>
        <v>0.62</v>
      </c>
      <c r="P41" s="235"/>
      <c r="Q41" s="235">
        <f>SUM(Q42:Q43)</f>
        <v>0</v>
      </c>
      <c r="R41" s="235"/>
      <c r="S41" s="235"/>
      <c r="T41" s="235"/>
      <c r="U41" s="235"/>
      <c r="V41" s="235">
        <f>SUM(V42:V43)</f>
        <v>17.8</v>
      </c>
      <c r="W41" s="235"/>
      <c r="X41" s="235"/>
      <c r="AG41" t="s">
        <v>131</v>
      </c>
    </row>
    <row r="42" spans="1:60" outlineLevel="1" x14ac:dyDescent="0.25">
      <c r="A42" s="242">
        <v>12</v>
      </c>
      <c r="B42" s="243" t="s">
        <v>184</v>
      </c>
      <c r="C42" s="258" t="s">
        <v>185</v>
      </c>
      <c r="D42" s="244" t="s">
        <v>134</v>
      </c>
      <c r="E42" s="245">
        <v>69</v>
      </c>
      <c r="F42" s="246"/>
      <c r="G42" s="247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15</v>
      </c>
      <c r="M42" s="231">
        <f>G42*(1+L42/100)</f>
        <v>0</v>
      </c>
      <c r="N42" s="231">
        <v>8.9200000000000008E-3</v>
      </c>
      <c r="O42" s="231">
        <f>ROUND(E42*N42,2)</f>
        <v>0.62</v>
      </c>
      <c r="P42" s="231">
        <v>0</v>
      </c>
      <c r="Q42" s="231">
        <f>ROUND(E42*P42,2)</f>
        <v>0</v>
      </c>
      <c r="R42" s="231"/>
      <c r="S42" s="231" t="s">
        <v>135</v>
      </c>
      <c r="T42" s="231" t="s">
        <v>135</v>
      </c>
      <c r="U42" s="231">
        <v>0.25800000000000001</v>
      </c>
      <c r="V42" s="231">
        <f>ROUND(E42*U42,2)</f>
        <v>17.8</v>
      </c>
      <c r="W42" s="231"/>
      <c r="X42" s="231" t="s">
        <v>136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137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29"/>
      <c r="B43" s="230"/>
      <c r="C43" s="259" t="s">
        <v>186</v>
      </c>
      <c r="D43" s="233"/>
      <c r="E43" s="234">
        <v>69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139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5">
      <c r="A44" s="236" t="s">
        <v>130</v>
      </c>
      <c r="B44" s="237" t="s">
        <v>64</v>
      </c>
      <c r="C44" s="257" t="s">
        <v>65</v>
      </c>
      <c r="D44" s="238"/>
      <c r="E44" s="239"/>
      <c r="F44" s="240"/>
      <c r="G44" s="241">
        <f>SUMIF(AG45:AG48,"&lt;&gt;NOR",G45:G48)</f>
        <v>0</v>
      </c>
      <c r="H44" s="235"/>
      <c r="I44" s="235">
        <f>SUM(I45:I48)</f>
        <v>0</v>
      </c>
      <c r="J44" s="235"/>
      <c r="K44" s="235">
        <f>SUM(K45:K48)</f>
        <v>0</v>
      </c>
      <c r="L44" s="235"/>
      <c r="M44" s="235">
        <f>SUM(M45:M48)</f>
        <v>0</v>
      </c>
      <c r="N44" s="235"/>
      <c r="O44" s="235">
        <f>SUM(O45:O48)</f>
        <v>0.57000000000000006</v>
      </c>
      <c r="P44" s="235"/>
      <c r="Q44" s="235">
        <f>SUM(Q45:Q48)</f>
        <v>0</v>
      </c>
      <c r="R44" s="235"/>
      <c r="S44" s="235"/>
      <c r="T44" s="235"/>
      <c r="U44" s="235"/>
      <c r="V44" s="235">
        <f>SUM(V45:V48)</f>
        <v>12.64</v>
      </c>
      <c r="W44" s="235"/>
      <c r="X44" s="235"/>
      <c r="AG44" t="s">
        <v>131</v>
      </c>
    </row>
    <row r="45" spans="1:60" outlineLevel="1" x14ac:dyDescent="0.25">
      <c r="A45" s="248">
        <v>13</v>
      </c>
      <c r="B45" s="249" t="s">
        <v>187</v>
      </c>
      <c r="C45" s="260" t="s">
        <v>188</v>
      </c>
      <c r="D45" s="250" t="s">
        <v>189</v>
      </c>
      <c r="E45" s="251">
        <v>1</v>
      </c>
      <c r="F45" s="252"/>
      <c r="G45" s="253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15</v>
      </c>
      <c r="M45" s="231">
        <f>G45*(1+L45/100)</f>
        <v>0</v>
      </c>
      <c r="N45" s="231">
        <v>0.49075000000000002</v>
      </c>
      <c r="O45" s="231">
        <f>ROUND(E45*N45,2)</f>
        <v>0.49</v>
      </c>
      <c r="P45" s="231">
        <v>0</v>
      </c>
      <c r="Q45" s="231">
        <f>ROUND(E45*P45,2)</f>
        <v>0</v>
      </c>
      <c r="R45" s="231"/>
      <c r="S45" s="231" t="s">
        <v>135</v>
      </c>
      <c r="T45" s="231" t="s">
        <v>135</v>
      </c>
      <c r="U45" s="231">
        <v>8.82</v>
      </c>
      <c r="V45" s="231">
        <f>ROUND(E45*U45,2)</f>
        <v>8.82</v>
      </c>
      <c r="W45" s="231"/>
      <c r="X45" s="231" t="s">
        <v>136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137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48">
        <v>14</v>
      </c>
      <c r="B46" s="249" t="s">
        <v>190</v>
      </c>
      <c r="C46" s="260" t="s">
        <v>191</v>
      </c>
      <c r="D46" s="250" t="s">
        <v>189</v>
      </c>
      <c r="E46" s="251">
        <v>1</v>
      </c>
      <c r="F46" s="252"/>
      <c r="G46" s="253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15</v>
      </c>
      <c r="M46" s="231">
        <f>G46*(1+L46/100)</f>
        <v>0</v>
      </c>
      <c r="N46" s="231">
        <v>4.2999999999999999E-4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 t="s">
        <v>135</v>
      </c>
      <c r="T46" s="231" t="s">
        <v>135</v>
      </c>
      <c r="U46" s="231">
        <v>3.82</v>
      </c>
      <c r="V46" s="231">
        <f>ROUND(E46*U46,2)</f>
        <v>3.82</v>
      </c>
      <c r="W46" s="231"/>
      <c r="X46" s="231" t="s">
        <v>136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137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48">
        <v>15</v>
      </c>
      <c r="B47" s="249" t="s">
        <v>192</v>
      </c>
      <c r="C47" s="260" t="s">
        <v>193</v>
      </c>
      <c r="D47" s="250" t="s">
        <v>189</v>
      </c>
      <c r="E47" s="251">
        <v>1</v>
      </c>
      <c r="F47" s="252"/>
      <c r="G47" s="253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15</v>
      </c>
      <c r="M47" s="231">
        <f>G47*(1+L47/100)</f>
        <v>0</v>
      </c>
      <c r="N47" s="231">
        <v>1.474E-2</v>
      </c>
      <c r="O47" s="231">
        <f>ROUND(E47*N47,2)</f>
        <v>0.01</v>
      </c>
      <c r="P47" s="231">
        <v>0</v>
      </c>
      <c r="Q47" s="231">
        <f>ROUND(E47*P47,2)</f>
        <v>0</v>
      </c>
      <c r="R47" s="231" t="s">
        <v>194</v>
      </c>
      <c r="S47" s="231" t="s">
        <v>135</v>
      </c>
      <c r="T47" s="231" t="s">
        <v>135</v>
      </c>
      <c r="U47" s="231">
        <v>0</v>
      </c>
      <c r="V47" s="231">
        <f>ROUND(E47*U47,2)</f>
        <v>0</v>
      </c>
      <c r="W47" s="231"/>
      <c r="X47" s="231" t="s">
        <v>195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196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48">
        <v>16</v>
      </c>
      <c r="B48" s="249" t="s">
        <v>197</v>
      </c>
      <c r="C48" s="260" t="s">
        <v>198</v>
      </c>
      <c r="D48" s="250" t="s">
        <v>189</v>
      </c>
      <c r="E48" s="251">
        <v>1</v>
      </c>
      <c r="F48" s="252"/>
      <c r="G48" s="253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15</v>
      </c>
      <c r="M48" s="231">
        <f>G48*(1+L48/100)</f>
        <v>0</v>
      </c>
      <c r="N48" s="231">
        <v>7.0999999999999994E-2</v>
      </c>
      <c r="O48" s="231">
        <f>ROUND(E48*N48,2)</f>
        <v>7.0000000000000007E-2</v>
      </c>
      <c r="P48" s="231">
        <v>0</v>
      </c>
      <c r="Q48" s="231">
        <f>ROUND(E48*P48,2)</f>
        <v>0</v>
      </c>
      <c r="R48" s="231" t="s">
        <v>194</v>
      </c>
      <c r="S48" s="231" t="s">
        <v>135</v>
      </c>
      <c r="T48" s="231" t="s">
        <v>135</v>
      </c>
      <c r="U48" s="231">
        <v>0</v>
      </c>
      <c r="V48" s="231">
        <f>ROUND(E48*U48,2)</f>
        <v>0</v>
      </c>
      <c r="W48" s="231"/>
      <c r="X48" s="231" t="s">
        <v>195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196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5">
      <c r="A49" s="236" t="s">
        <v>130</v>
      </c>
      <c r="B49" s="237" t="s">
        <v>66</v>
      </c>
      <c r="C49" s="257" t="s">
        <v>67</v>
      </c>
      <c r="D49" s="238"/>
      <c r="E49" s="239"/>
      <c r="F49" s="240"/>
      <c r="G49" s="241">
        <f>SUMIF(AG50:AG50,"&lt;&gt;NOR",G50:G50)</f>
        <v>0</v>
      </c>
      <c r="H49" s="235"/>
      <c r="I49" s="235">
        <f>SUM(I50:I50)</f>
        <v>0</v>
      </c>
      <c r="J49" s="235"/>
      <c r="K49" s="235">
        <f>SUM(K50:K50)</f>
        <v>0</v>
      </c>
      <c r="L49" s="235"/>
      <c r="M49" s="235">
        <f>SUM(M50:M50)</f>
        <v>0</v>
      </c>
      <c r="N49" s="235"/>
      <c r="O49" s="235">
        <f>SUM(O50:O50)</f>
        <v>0.08</v>
      </c>
      <c r="P49" s="235"/>
      <c r="Q49" s="235">
        <f>SUM(Q50:Q50)</f>
        <v>0</v>
      </c>
      <c r="R49" s="235"/>
      <c r="S49" s="235"/>
      <c r="T49" s="235"/>
      <c r="U49" s="235"/>
      <c r="V49" s="235">
        <f>SUM(V50:V50)</f>
        <v>12.21</v>
      </c>
      <c r="W49" s="235"/>
      <c r="X49" s="235"/>
      <c r="AG49" t="s">
        <v>131</v>
      </c>
    </row>
    <row r="50" spans="1:60" outlineLevel="1" x14ac:dyDescent="0.25">
      <c r="A50" s="248">
        <v>17</v>
      </c>
      <c r="B50" s="249" t="s">
        <v>199</v>
      </c>
      <c r="C50" s="260" t="s">
        <v>200</v>
      </c>
      <c r="D50" s="250" t="s">
        <v>134</v>
      </c>
      <c r="E50" s="251">
        <v>69</v>
      </c>
      <c r="F50" s="252"/>
      <c r="G50" s="253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15</v>
      </c>
      <c r="M50" s="231">
        <f>G50*(1+L50/100)</f>
        <v>0</v>
      </c>
      <c r="N50" s="231">
        <v>1.2099999999999999E-3</v>
      </c>
      <c r="O50" s="231">
        <f>ROUND(E50*N50,2)</f>
        <v>0.08</v>
      </c>
      <c r="P50" s="231">
        <v>0</v>
      </c>
      <c r="Q50" s="231">
        <f>ROUND(E50*P50,2)</f>
        <v>0</v>
      </c>
      <c r="R50" s="231"/>
      <c r="S50" s="231" t="s">
        <v>135</v>
      </c>
      <c r="T50" s="231" t="s">
        <v>135</v>
      </c>
      <c r="U50" s="231">
        <v>0.17699999999999999</v>
      </c>
      <c r="V50" s="231">
        <f>ROUND(E50*U50,2)</f>
        <v>12.21</v>
      </c>
      <c r="W50" s="231"/>
      <c r="X50" s="231" t="s">
        <v>136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137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6.4" x14ac:dyDescent="0.25">
      <c r="A51" s="236" t="s">
        <v>130</v>
      </c>
      <c r="B51" s="237" t="s">
        <v>68</v>
      </c>
      <c r="C51" s="257" t="s">
        <v>69</v>
      </c>
      <c r="D51" s="238"/>
      <c r="E51" s="239"/>
      <c r="F51" s="240"/>
      <c r="G51" s="241">
        <f>SUMIF(AG52:AG53,"&lt;&gt;NOR",G52:G53)</f>
        <v>0</v>
      </c>
      <c r="H51" s="235"/>
      <c r="I51" s="235">
        <f>SUM(I52:I53)</f>
        <v>0</v>
      </c>
      <c r="J51" s="235"/>
      <c r="K51" s="235">
        <f>SUM(K52:K53)</f>
        <v>0</v>
      </c>
      <c r="L51" s="235"/>
      <c r="M51" s="235">
        <f>SUM(M52:M53)</f>
        <v>0</v>
      </c>
      <c r="N51" s="235"/>
      <c r="O51" s="235">
        <f>SUM(O52:O53)</f>
        <v>0</v>
      </c>
      <c r="P51" s="235"/>
      <c r="Q51" s="235">
        <f>SUM(Q52:Q53)</f>
        <v>0</v>
      </c>
      <c r="R51" s="235"/>
      <c r="S51" s="235"/>
      <c r="T51" s="235"/>
      <c r="U51" s="235"/>
      <c r="V51" s="235">
        <f>SUM(V52:V53)</f>
        <v>24.43</v>
      </c>
      <c r="W51" s="235"/>
      <c r="X51" s="235"/>
      <c r="AG51" t="s">
        <v>131</v>
      </c>
    </row>
    <row r="52" spans="1:60" outlineLevel="1" x14ac:dyDescent="0.25">
      <c r="A52" s="242">
        <v>18</v>
      </c>
      <c r="B52" s="243" t="s">
        <v>201</v>
      </c>
      <c r="C52" s="258" t="s">
        <v>202</v>
      </c>
      <c r="D52" s="244" t="s">
        <v>134</v>
      </c>
      <c r="E52" s="245">
        <v>69</v>
      </c>
      <c r="F52" s="246"/>
      <c r="G52" s="247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15</v>
      </c>
      <c r="M52" s="231">
        <f>G52*(1+L52/100)</f>
        <v>0</v>
      </c>
      <c r="N52" s="231">
        <v>4.0000000000000003E-5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135</v>
      </c>
      <c r="T52" s="231" t="s">
        <v>135</v>
      </c>
      <c r="U52" s="231">
        <v>0.35399999999999998</v>
      </c>
      <c r="V52" s="231">
        <f>ROUND(E52*U52,2)</f>
        <v>24.43</v>
      </c>
      <c r="W52" s="231"/>
      <c r="X52" s="231" t="s">
        <v>136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137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31.2" outlineLevel="1" x14ac:dyDescent="0.25">
      <c r="A53" s="229"/>
      <c r="B53" s="230"/>
      <c r="C53" s="261" t="s">
        <v>203</v>
      </c>
      <c r="D53" s="255"/>
      <c r="E53" s="255"/>
      <c r="F53" s="255"/>
      <c r="G53" s="255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204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54" t="str">
        <f>C53</f>
        <v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53" s="212"/>
      <c r="BC53" s="212"/>
      <c r="BD53" s="212"/>
      <c r="BE53" s="212"/>
      <c r="BF53" s="212"/>
      <c r="BG53" s="212"/>
      <c r="BH53" s="212"/>
    </row>
    <row r="54" spans="1:60" x14ac:dyDescent="0.25">
      <c r="A54" s="236" t="s">
        <v>130</v>
      </c>
      <c r="B54" s="237" t="s">
        <v>70</v>
      </c>
      <c r="C54" s="257" t="s">
        <v>71</v>
      </c>
      <c r="D54" s="238"/>
      <c r="E54" s="239"/>
      <c r="F54" s="240"/>
      <c r="G54" s="241">
        <f>SUMIF(AG55:AG59,"&lt;&gt;NOR",G55:G59)</f>
        <v>0</v>
      </c>
      <c r="H54" s="235"/>
      <c r="I54" s="235">
        <f>SUM(I55:I59)</f>
        <v>0</v>
      </c>
      <c r="J54" s="235"/>
      <c r="K54" s="235">
        <f>SUM(K55:K59)</f>
        <v>0</v>
      </c>
      <c r="L54" s="235"/>
      <c r="M54" s="235">
        <f>SUM(M55:M59)</f>
        <v>0</v>
      </c>
      <c r="N54" s="235"/>
      <c r="O54" s="235">
        <f>SUM(O55:O59)</f>
        <v>0.01</v>
      </c>
      <c r="P54" s="235"/>
      <c r="Q54" s="235">
        <f>SUM(Q55:Q59)</f>
        <v>1.83</v>
      </c>
      <c r="R54" s="235"/>
      <c r="S54" s="235"/>
      <c r="T54" s="235"/>
      <c r="U54" s="235"/>
      <c r="V54" s="235">
        <f>SUM(V55:V59)</f>
        <v>34.950000000000003</v>
      </c>
      <c r="W54" s="235"/>
      <c r="X54" s="235"/>
      <c r="AG54" t="s">
        <v>131</v>
      </c>
    </row>
    <row r="55" spans="1:60" outlineLevel="1" x14ac:dyDescent="0.25">
      <c r="A55" s="248">
        <v>19</v>
      </c>
      <c r="B55" s="249" t="s">
        <v>205</v>
      </c>
      <c r="C55" s="260" t="s">
        <v>206</v>
      </c>
      <c r="D55" s="250" t="s">
        <v>134</v>
      </c>
      <c r="E55" s="251">
        <v>69</v>
      </c>
      <c r="F55" s="252"/>
      <c r="G55" s="253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15</v>
      </c>
      <c r="M55" s="231">
        <f>G55*(1+L55/100)</f>
        <v>0</v>
      </c>
      <c r="N55" s="231">
        <v>0</v>
      </c>
      <c r="O55" s="231">
        <f>ROUND(E55*N55,2)</f>
        <v>0</v>
      </c>
      <c r="P55" s="231">
        <v>1.26E-2</v>
      </c>
      <c r="Q55" s="231">
        <f>ROUND(E55*P55,2)</f>
        <v>0.87</v>
      </c>
      <c r="R55" s="231"/>
      <c r="S55" s="231" t="s">
        <v>135</v>
      </c>
      <c r="T55" s="231" t="s">
        <v>135</v>
      </c>
      <c r="U55" s="231">
        <v>0.33</v>
      </c>
      <c r="V55" s="231">
        <f>ROUND(E55*U55,2)</f>
        <v>22.77</v>
      </c>
      <c r="W55" s="231"/>
      <c r="X55" s="231" t="s">
        <v>136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137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8">
        <v>20</v>
      </c>
      <c r="B56" s="249" t="s">
        <v>207</v>
      </c>
      <c r="C56" s="260" t="s">
        <v>208</v>
      </c>
      <c r="D56" s="250" t="s">
        <v>189</v>
      </c>
      <c r="E56" s="251">
        <v>7</v>
      </c>
      <c r="F56" s="252"/>
      <c r="G56" s="253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15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135</v>
      </c>
      <c r="T56" s="231" t="s">
        <v>135</v>
      </c>
      <c r="U56" s="231">
        <v>0.05</v>
      </c>
      <c r="V56" s="231">
        <f>ROUND(E56*U56,2)</f>
        <v>0.35</v>
      </c>
      <c r="W56" s="231"/>
      <c r="X56" s="231" t="s">
        <v>136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137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8">
        <v>21</v>
      </c>
      <c r="B57" s="249" t="s">
        <v>209</v>
      </c>
      <c r="C57" s="260" t="s">
        <v>210</v>
      </c>
      <c r="D57" s="250" t="s">
        <v>134</v>
      </c>
      <c r="E57" s="251">
        <v>12.6</v>
      </c>
      <c r="F57" s="252"/>
      <c r="G57" s="253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15</v>
      </c>
      <c r="M57" s="231">
        <f>G57*(1+L57/100)</f>
        <v>0</v>
      </c>
      <c r="N57" s="231">
        <v>1.17E-3</v>
      </c>
      <c r="O57" s="231">
        <f>ROUND(E57*N57,2)</f>
        <v>0.01</v>
      </c>
      <c r="P57" s="231">
        <v>7.5999999999999998E-2</v>
      </c>
      <c r="Q57" s="231">
        <f>ROUND(E57*P57,2)</f>
        <v>0.96</v>
      </c>
      <c r="R57" s="231"/>
      <c r="S57" s="231" t="s">
        <v>135</v>
      </c>
      <c r="T57" s="231" t="s">
        <v>135</v>
      </c>
      <c r="U57" s="231">
        <v>0.93899999999999995</v>
      </c>
      <c r="V57" s="231">
        <f>ROUND(E57*U57,2)</f>
        <v>11.83</v>
      </c>
      <c r="W57" s="231"/>
      <c r="X57" s="231" t="s">
        <v>136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137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8">
        <v>22</v>
      </c>
      <c r="B58" s="249" t="s">
        <v>211</v>
      </c>
      <c r="C58" s="260" t="s">
        <v>212</v>
      </c>
      <c r="D58" s="250" t="s">
        <v>170</v>
      </c>
      <c r="E58" s="251">
        <v>1</v>
      </c>
      <c r="F58" s="252"/>
      <c r="G58" s="253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15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180</v>
      </c>
      <c r="T58" s="231" t="s">
        <v>171</v>
      </c>
      <c r="U58" s="231">
        <v>0</v>
      </c>
      <c r="V58" s="231">
        <f>ROUND(E58*U58,2)</f>
        <v>0</v>
      </c>
      <c r="W58" s="231"/>
      <c r="X58" s="231" t="s">
        <v>136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137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48">
        <v>23</v>
      </c>
      <c r="B59" s="249" t="s">
        <v>213</v>
      </c>
      <c r="C59" s="260" t="s">
        <v>214</v>
      </c>
      <c r="D59" s="250" t="s">
        <v>170</v>
      </c>
      <c r="E59" s="251">
        <v>1</v>
      </c>
      <c r="F59" s="252"/>
      <c r="G59" s="253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15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 t="s">
        <v>180</v>
      </c>
      <c r="T59" s="231" t="s">
        <v>171</v>
      </c>
      <c r="U59" s="231">
        <v>0</v>
      </c>
      <c r="V59" s="231">
        <f>ROUND(E59*U59,2)</f>
        <v>0</v>
      </c>
      <c r="W59" s="231"/>
      <c r="X59" s="231" t="s">
        <v>136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137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5">
      <c r="A60" s="236" t="s">
        <v>130</v>
      </c>
      <c r="B60" s="237" t="s">
        <v>72</v>
      </c>
      <c r="C60" s="257" t="s">
        <v>73</v>
      </c>
      <c r="D60" s="238"/>
      <c r="E60" s="239"/>
      <c r="F60" s="240"/>
      <c r="G60" s="241">
        <f>SUMIF(AG61:AG61,"&lt;&gt;NOR",G61:G61)</f>
        <v>0</v>
      </c>
      <c r="H60" s="235"/>
      <c r="I60" s="235">
        <f>SUM(I61:I61)</f>
        <v>0</v>
      </c>
      <c r="J60" s="235"/>
      <c r="K60" s="235">
        <f>SUM(K61:K61)</f>
        <v>0</v>
      </c>
      <c r="L60" s="235"/>
      <c r="M60" s="235">
        <f>SUM(M61:M61)</f>
        <v>0</v>
      </c>
      <c r="N60" s="235"/>
      <c r="O60" s="235">
        <f>SUM(O61:O61)</f>
        <v>0</v>
      </c>
      <c r="P60" s="235"/>
      <c r="Q60" s="235">
        <f>SUM(Q61:Q61)</f>
        <v>0</v>
      </c>
      <c r="R60" s="235"/>
      <c r="S60" s="235"/>
      <c r="T60" s="235"/>
      <c r="U60" s="235"/>
      <c r="V60" s="235">
        <f>SUM(V61:V61)</f>
        <v>11.85</v>
      </c>
      <c r="W60" s="235"/>
      <c r="X60" s="235"/>
      <c r="AG60" t="s">
        <v>131</v>
      </c>
    </row>
    <row r="61" spans="1:60" outlineLevel="1" x14ac:dyDescent="0.25">
      <c r="A61" s="248">
        <v>24</v>
      </c>
      <c r="B61" s="249" t="s">
        <v>215</v>
      </c>
      <c r="C61" s="260" t="s">
        <v>216</v>
      </c>
      <c r="D61" s="250" t="s">
        <v>217</v>
      </c>
      <c r="E61" s="251">
        <v>4.59856</v>
      </c>
      <c r="F61" s="252"/>
      <c r="G61" s="253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15</v>
      </c>
      <c r="M61" s="231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135</v>
      </c>
      <c r="T61" s="231" t="s">
        <v>135</v>
      </c>
      <c r="U61" s="231">
        <v>2.577</v>
      </c>
      <c r="V61" s="231">
        <f>ROUND(E61*U61,2)</f>
        <v>11.85</v>
      </c>
      <c r="W61" s="231"/>
      <c r="X61" s="231" t="s">
        <v>218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219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5">
      <c r="A62" s="236" t="s">
        <v>130</v>
      </c>
      <c r="B62" s="237" t="s">
        <v>74</v>
      </c>
      <c r="C62" s="257" t="s">
        <v>75</v>
      </c>
      <c r="D62" s="238"/>
      <c r="E62" s="239"/>
      <c r="F62" s="240"/>
      <c r="G62" s="241">
        <f>SUMIF(AG63:AG64,"&lt;&gt;NOR",G63:G64)</f>
        <v>0</v>
      </c>
      <c r="H62" s="235"/>
      <c r="I62" s="235">
        <f>SUM(I63:I64)</f>
        <v>0</v>
      </c>
      <c r="J62" s="235"/>
      <c r="K62" s="235">
        <f>SUM(K63:K64)</f>
        <v>0</v>
      </c>
      <c r="L62" s="235"/>
      <c r="M62" s="235">
        <f>SUM(M63:M64)</f>
        <v>0</v>
      </c>
      <c r="N62" s="235"/>
      <c r="O62" s="235">
        <f>SUM(O63:O64)</f>
        <v>0.02</v>
      </c>
      <c r="P62" s="235"/>
      <c r="Q62" s="235">
        <f>SUM(Q63:Q64)</f>
        <v>0</v>
      </c>
      <c r="R62" s="235"/>
      <c r="S62" s="235"/>
      <c r="T62" s="235"/>
      <c r="U62" s="235"/>
      <c r="V62" s="235">
        <f>SUM(V63:V64)</f>
        <v>2.7</v>
      </c>
      <c r="W62" s="235"/>
      <c r="X62" s="235"/>
      <c r="AG62" t="s">
        <v>131</v>
      </c>
    </row>
    <row r="63" spans="1:60" ht="20.399999999999999" outlineLevel="1" x14ac:dyDescent="0.25">
      <c r="A63" s="242">
        <v>25</v>
      </c>
      <c r="B63" s="243" t="s">
        <v>220</v>
      </c>
      <c r="C63" s="258" t="s">
        <v>221</v>
      </c>
      <c r="D63" s="244" t="s">
        <v>134</v>
      </c>
      <c r="E63" s="245">
        <v>7.0179999999999998</v>
      </c>
      <c r="F63" s="246"/>
      <c r="G63" s="247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15</v>
      </c>
      <c r="M63" s="231">
        <f>G63*(1+L63/100)</f>
        <v>0</v>
      </c>
      <c r="N63" s="231">
        <v>3.3999999999999998E-3</v>
      </c>
      <c r="O63" s="231">
        <f>ROUND(E63*N63,2)</f>
        <v>0.02</v>
      </c>
      <c r="P63" s="231">
        <v>0</v>
      </c>
      <c r="Q63" s="231">
        <f>ROUND(E63*P63,2)</f>
        <v>0</v>
      </c>
      <c r="R63" s="231"/>
      <c r="S63" s="231" t="s">
        <v>135</v>
      </c>
      <c r="T63" s="231" t="s">
        <v>135</v>
      </c>
      <c r="U63" s="231">
        <v>0.38500000000000001</v>
      </c>
      <c r="V63" s="231">
        <f>ROUND(E63*U63,2)</f>
        <v>2.7</v>
      </c>
      <c r="W63" s="231"/>
      <c r="X63" s="231" t="s">
        <v>136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137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29"/>
      <c r="B64" s="230"/>
      <c r="C64" s="259" t="s">
        <v>222</v>
      </c>
      <c r="D64" s="233"/>
      <c r="E64" s="234">
        <v>7.0179999999999998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139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5">
      <c r="A65" s="236" t="s">
        <v>130</v>
      </c>
      <c r="B65" s="237" t="s">
        <v>76</v>
      </c>
      <c r="C65" s="257" t="s">
        <v>77</v>
      </c>
      <c r="D65" s="238"/>
      <c r="E65" s="239"/>
      <c r="F65" s="240"/>
      <c r="G65" s="241">
        <f>SUMIF(AG66:AG72,"&lt;&gt;NOR",G66:G72)</f>
        <v>0</v>
      </c>
      <c r="H65" s="235"/>
      <c r="I65" s="235">
        <f>SUM(I66:I72)</f>
        <v>0</v>
      </c>
      <c r="J65" s="235"/>
      <c r="K65" s="235">
        <f>SUM(K66:K72)</f>
        <v>0</v>
      </c>
      <c r="L65" s="235"/>
      <c r="M65" s="235">
        <f>SUM(M66:M72)</f>
        <v>0</v>
      </c>
      <c r="N65" s="235"/>
      <c r="O65" s="235">
        <f>SUM(O66:O72)</f>
        <v>0.04</v>
      </c>
      <c r="P65" s="235"/>
      <c r="Q65" s="235">
        <f>SUM(Q66:Q72)</f>
        <v>0</v>
      </c>
      <c r="R65" s="235"/>
      <c r="S65" s="235"/>
      <c r="T65" s="235"/>
      <c r="U65" s="235"/>
      <c r="V65" s="235">
        <f>SUM(V66:V72)</f>
        <v>6.16</v>
      </c>
      <c r="W65" s="235"/>
      <c r="X65" s="235"/>
      <c r="AG65" t="s">
        <v>131</v>
      </c>
    </row>
    <row r="66" spans="1:60" outlineLevel="1" x14ac:dyDescent="0.25">
      <c r="A66" s="248">
        <v>26</v>
      </c>
      <c r="B66" s="249" t="s">
        <v>223</v>
      </c>
      <c r="C66" s="260" t="s">
        <v>224</v>
      </c>
      <c r="D66" s="250" t="s">
        <v>189</v>
      </c>
      <c r="E66" s="251">
        <v>1</v>
      </c>
      <c r="F66" s="252"/>
      <c r="G66" s="253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15</v>
      </c>
      <c r="M66" s="231">
        <f>G66*(1+L66/100)</f>
        <v>0</v>
      </c>
      <c r="N66" s="231">
        <v>1.018E-2</v>
      </c>
      <c r="O66" s="231">
        <f>ROUND(E66*N66,2)</f>
        <v>0.01</v>
      </c>
      <c r="P66" s="231">
        <v>0</v>
      </c>
      <c r="Q66" s="231">
        <f>ROUND(E66*P66,2)</f>
        <v>0</v>
      </c>
      <c r="R66" s="231"/>
      <c r="S66" s="231" t="s">
        <v>135</v>
      </c>
      <c r="T66" s="231" t="s">
        <v>171</v>
      </c>
      <c r="U66" s="231">
        <v>1.29</v>
      </c>
      <c r="V66" s="231">
        <f>ROUND(E66*U66,2)</f>
        <v>1.29</v>
      </c>
      <c r="W66" s="231"/>
      <c r="X66" s="231" t="s">
        <v>136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137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48">
        <v>27</v>
      </c>
      <c r="B67" s="249" t="s">
        <v>225</v>
      </c>
      <c r="C67" s="260" t="s">
        <v>226</v>
      </c>
      <c r="D67" s="250" t="s">
        <v>145</v>
      </c>
      <c r="E67" s="251">
        <v>1</v>
      </c>
      <c r="F67" s="252"/>
      <c r="G67" s="253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15</v>
      </c>
      <c r="M67" s="231">
        <f>G67*(1+L67/100)</f>
        <v>0</v>
      </c>
      <c r="N67" s="231">
        <v>1.421E-2</v>
      </c>
      <c r="O67" s="231">
        <f>ROUND(E67*N67,2)</f>
        <v>0.01</v>
      </c>
      <c r="P67" s="231">
        <v>0</v>
      </c>
      <c r="Q67" s="231">
        <f>ROUND(E67*P67,2)</f>
        <v>0</v>
      </c>
      <c r="R67" s="231"/>
      <c r="S67" s="231" t="s">
        <v>135</v>
      </c>
      <c r="T67" s="231" t="s">
        <v>171</v>
      </c>
      <c r="U67" s="231">
        <v>1.1890000000000001</v>
      </c>
      <c r="V67" s="231">
        <f>ROUND(E67*U67,2)</f>
        <v>1.19</v>
      </c>
      <c r="W67" s="231"/>
      <c r="X67" s="231" t="s">
        <v>136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137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48">
        <v>28</v>
      </c>
      <c r="B68" s="249" t="s">
        <v>227</v>
      </c>
      <c r="C68" s="260" t="s">
        <v>228</v>
      </c>
      <c r="D68" s="250" t="s">
        <v>145</v>
      </c>
      <c r="E68" s="251">
        <v>1</v>
      </c>
      <c r="F68" s="252"/>
      <c r="G68" s="253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15</v>
      </c>
      <c r="M68" s="231">
        <f>G68*(1+L68/100)</f>
        <v>0</v>
      </c>
      <c r="N68" s="231">
        <v>8.9999999999999993E-3</v>
      </c>
      <c r="O68" s="231">
        <f>ROUND(E68*N68,2)</f>
        <v>0.01</v>
      </c>
      <c r="P68" s="231">
        <v>0</v>
      </c>
      <c r="Q68" s="231">
        <f>ROUND(E68*P68,2)</f>
        <v>0</v>
      </c>
      <c r="R68" s="231"/>
      <c r="S68" s="231" t="s">
        <v>135</v>
      </c>
      <c r="T68" s="231" t="s">
        <v>171</v>
      </c>
      <c r="U68" s="231">
        <v>1.1890000000000001</v>
      </c>
      <c r="V68" s="231">
        <f>ROUND(E68*U68,2)</f>
        <v>1.19</v>
      </c>
      <c r="W68" s="231"/>
      <c r="X68" s="231" t="s">
        <v>136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137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48">
        <v>29</v>
      </c>
      <c r="B69" s="249" t="s">
        <v>229</v>
      </c>
      <c r="C69" s="260" t="s">
        <v>230</v>
      </c>
      <c r="D69" s="250" t="s">
        <v>189</v>
      </c>
      <c r="E69" s="251">
        <v>1</v>
      </c>
      <c r="F69" s="252"/>
      <c r="G69" s="253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15</v>
      </c>
      <c r="M69" s="231">
        <f>G69*(1+L69/100)</f>
        <v>0</v>
      </c>
      <c r="N69" s="231">
        <v>1.5200000000000001E-3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135</v>
      </c>
      <c r="T69" s="231" t="s">
        <v>135</v>
      </c>
      <c r="U69" s="231">
        <v>0.58699999999999997</v>
      </c>
      <c r="V69" s="231">
        <f>ROUND(E69*U69,2)</f>
        <v>0.59</v>
      </c>
      <c r="W69" s="231"/>
      <c r="X69" s="231" t="s">
        <v>136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137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8">
        <v>30</v>
      </c>
      <c r="B70" s="249" t="s">
        <v>231</v>
      </c>
      <c r="C70" s="260" t="s">
        <v>232</v>
      </c>
      <c r="D70" s="250" t="s">
        <v>145</v>
      </c>
      <c r="E70" s="251">
        <v>1</v>
      </c>
      <c r="F70" s="252"/>
      <c r="G70" s="253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15</v>
      </c>
      <c r="M70" s="231">
        <f>G70*(1+L70/100)</f>
        <v>0</v>
      </c>
      <c r="N70" s="231">
        <v>1.2970000000000001E-2</v>
      </c>
      <c r="O70" s="231">
        <f>ROUND(E70*N70,2)</f>
        <v>0.01</v>
      </c>
      <c r="P70" s="231">
        <v>0</v>
      </c>
      <c r="Q70" s="231">
        <f>ROUND(E70*P70,2)</f>
        <v>0</v>
      </c>
      <c r="R70" s="231"/>
      <c r="S70" s="231" t="s">
        <v>135</v>
      </c>
      <c r="T70" s="231" t="s">
        <v>171</v>
      </c>
      <c r="U70" s="231">
        <v>1.9</v>
      </c>
      <c r="V70" s="231">
        <f>ROUND(E70*U70,2)</f>
        <v>1.9</v>
      </c>
      <c r="W70" s="231"/>
      <c r="X70" s="231" t="s">
        <v>136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137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399999999999999" outlineLevel="1" x14ac:dyDescent="0.25">
      <c r="A71" s="248">
        <v>31</v>
      </c>
      <c r="B71" s="249" t="s">
        <v>233</v>
      </c>
      <c r="C71" s="260" t="s">
        <v>234</v>
      </c>
      <c r="D71" s="250" t="s">
        <v>145</v>
      </c>
      <c r="E71" s="251">
        <v>1</v>
      </c>
      <c r="F71" s="252"/>
      <c r="G71" s="253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15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180</v>
      </c>
      <c r="T71" s="231" t="s">
        <v>171</v>
      </c>
      <c r="U71" s="231">
        <v>0</v>
      </c>
      <c r="V71" s="231">
        <f>ROUND(E71*U71,2)</f>
        <v>0</v>
      </c>
      <c r="W71" s="231"/>
      <c r="X71" s="231" t="s">
        <v>136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137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30.6" outlineLevel="1" x14ac:dyDescent="0.25">
      <c r="A72" s="248">
        <v>32</v>
      </c>
      <c r="B72" s="249" t="s">
        <v>235</v>
      </c>
      <c r="C72" s="260" t="s">
        <v>236</v>
      </c>
      <c r="D72" s="250" t="s">
        <v>170</v>
      </c>
      <c r="E72" s="251">
        <v>1</v>
      </c>
      <c r="F72" s="252"/>
      <c r="G72" s="253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15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180</v>
      </c>
      <c r="T72" s="231" t="s">
        <v>171</v>
      </c>
      <c r="U72" s="231">
        <v>0</v>
      </c>
      <c r="V72" s="231">
        <f>ROUND(E72*U72,2)</f>
        <v>0</v>
      </c>
      <c r="W72" s="231"/>
      <c r="X72" s="231" t="s">
        <v>136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137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5">
      <c r="A73" s="236" t="s">
        <v>130</v>
      </c>
      <c r="B73" s="237" t="s">
        <v>78</v>
      </c>
      <c r="C73" s="257" t="s">
        <v>79</v>
      </c>
      <c r="D73" s="238"/>
      <c r="E73" s="239"/>
      <c r="F73" s="240"/>
      <c r="G73" s="241">
        <f>SUMIF(AG74:AG74,"&lt;&gt;NOR",G74:G74)</f>
        <v>0</v>
      </c>
      <c r="H73" s="235"/>
      <c r="I73" s="235">
        <f>SUM(I74:I74)</f>
        <v>0</v>
      </c>
      <c r="J73" s="235"/>
      <c r="K73" s="235">
        <f>SUM(K74:K74)</f>
        <v>0</v>
      </c>
      <c r="L73" s="235"/>
      <c r="M73" s="235">
        <f>SUM(M74:M74)</f>
        <v>0</v>
      </c>
      <c r="N73" s="235"/>
      <c r="O73" s="235">
        <f>SUM(O74:O74)</f>
        <v>0</v>
      </c>
      <c r="P73" s="235"/>
      <c r="Q73" s="235">
        <f>SUM(Q74:Q74)</f>
        <v>0</v>
      </c>
      <c r="R73" s="235"/>
      <c r="S73" s="235"/>
      <c r="T73" s="235"/>
      <c r="U73" s="235"/>
      <c r="V73" s="235">
        <f>SUM(V74:V74)</f>
        <v>0.17</v>
      </c>
      <c r="W73" s="235"/>
      <c r="X73" s="235"/>
      <c r="AG73" t="s">
        <v>131</v>
      </c>
    </row>
    <row r="74" spans="1:60" outlineLevel="1" x14ac:dyDescent="0.25">
      <c r="A74" s="248">
        <v>33</v>
      </c>
      <c r="B74" s="249" t="s">
        <v>237</v>
      </c>
      <c r="C74" s="260" t="s">
        <v>238</v>
      </c>
      <c r="D74" s="250" t="s">
        <v>170</v>
      </c>
      <c r="E74" s="251">
        <v>1</v>
      </c>
      <c r="F74" s="252"/>
      <c r="G74" s="253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15</v>
      </c>
      <c r="M74" s="231">
        <f>G74*(1+L74/100)</f>
        <v>0</v>
      </c>
      <c r="N74" s="231">
        <v>0</v>
      </c>
      <c r="O74" s="231">
        <f>ROUND(E74*N74,2)</f>
        <v>0</v>
      </c>
      <c r="P74" s="231">
        <v>2.1299999999999999E-3</v>
      </c>
      <c r="Q74" s="231">
        <f>ROUND(E74*P74,2)</f>
        <v>0</v>
      </c>
      <c r="R74" s="231"/>
      <c r="S74" s="231" t="s">
        <v>135</v>
      </c>
      <c r="T74" s="231" t="s">
        <v>171</v>
      </c>
      <c r="U74" s="231">
        <v>0.17299999999999999</v>
      </c>
      <c r="V74" s="231">
        <f>ROUND(E74*U74,2)</f>
        <v>0.17</v>
      </c>
      <c r="W74" s="231"/>
      <c r="X74" s="231" t="s">
        <v>136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137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5">
      <c r="A75" s="236" t="s">
        <v>130</v>
      </c>
      <c r="B75" s="237" t="s">
        <v>80</v>
      </c>
      <c r="C75" s="257" t="s">
        <v>81</v>
      </c>
      <c r="D75" s="238"/>
      <c r="E75" s="239"/>
      <c r="F75" s="240"/>
      <c r="G75" s="241">
        <f>SUMIF(AG76:AG77,"&lt;&gt;NOR",G76:G77)</f>
        <v>0</v>
      </c>
      <c r="H75" s="235"/>
      <c r="I75" s="235">
        <f>SUM(I76:I77)</f>
        <v>0</v>
      </c>
      <c r="J75" s="235"/>
      <c r="K75" s="235">
        <f>SUM(K76:K77)</f>
        <v>0</v>
      </c>
      <c r="L75" s="235"/>
      <c r="M75" s="235">
        <f>SUM(M76:M77)</f>
        <v>0</v>
      </c>
      <c r="N75" s="235"/>
      <c r="O75" s="235">
        <f>SUM(O76:O77)</f>
        <v>0</v>
      </c>
      <c r="P75" s="235"/>
      <c r="Q75" s="235">
        <f>SUM(Q76:Q77)</f>
        <v>0</v>
      </c>
      <c r="R75" s="235"/>
      <c r="S75" s="235"/>
      <c r="T75" s="235"/>
      <c r="U75" s="235"/>
      <c r="V75" s="235">
        <f>SUM(V76:V77)</f>
        <v>4.95</v>
      </c>
      <c r="W75" s="235"/>
      <c r="X75" s="235"/>
      <c r="AG75" t="s">
        <v>131</v>
      </c>
    </row>
    <row r="76" spans="1:60" outlineLevel="1" x14ac:dyDescent="0.25">
      <c r="A76" s="248">
        <v>34</v>
      </c>
      <c r="B76" s="249" t="s">
        <v>239</v>
      </c>
      <c r="C76" s="260" t="s">
        <v>240</v>
      </c>
      <c r="D76" s="250" t="s">
        <v>189</v>
      </c>
      <c r="E76" s="251">
        <v>1</v>
      </c>
      <c r="F76" s="252"/>
      <c r="G76" s="253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15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 t="s">
        <v>135</v>
      </c>
      <c r="T76" s="231" t="s">
        <v>171</v>
      </c>
      <c r="U76" s="231">
        <v>1.55</v>
      </c>
      <c r="V76" s="231">
        <f>ROUND(E76*U76,2)</f>
        <v>1.55</v>
      </c>
      <c r="W76" s="231"/>
      <c r="X76" s="231" t="s">
        <v>136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137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48">
        <v>35</v>
      </c>
      <c r="B77" s="249" t="s">
        <v>241</v>
      </c>
      <c r="C77" s="260" t="s">
        <v>242</v>
      </c>
      <c r="D77" s="250" t="s">
        <v>189</v>
      </c>
      <c r="E77" s="251">
        <v>2</v>
      </c>
      <c r="F77" s="252"/>
      <c r="G77" s="253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15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135</v>
      </c>
      <c r="T77" s="231" t="s">
        <v>171</v>
      </c>
      <c r="U77" s="231">
        <v>1.7</v>
      </c>
      <c r="V77" s="231">
        <f>ROUND(E77*U77,2)</f>
        <v>3.4</v>
      </c>
      <c r="W77" s="231"/>
      <c r="X77" s="231" t="s">
        <v>136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137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5">
      <c r="A78" s="236" t="s">
        <v>130</v>
      </c>
      <c r="B78" s="237" t="s">
        <v>82</v>
      </c>
      <c r="C78" s="257" t="s">
        <v>83</v>
      </c>
      <c r="D78" s="238"/>
      <c r="E78" s="239"/>
      <c r="F78" s="240"/>
      <c r="G78" s="241">
        <f>SUMIF(AG79:AG84,"&lt;&gt;NOR",G79:G84)</f>
        <v>0</v>
      </c>
      <c r="H78" s="235"/>
      <c r="I78" s="235">
        <f>SUM(I79:I84)</f>
        <v>0</v>
      </c>
      <c r="J78" s="235"/>
      <c r="K78" s="235">
        <f>SUM(K79:K84)</f>
        <v>0</v>
      </c>
      <c r="L78" s="235"/>
      <c r="M78" s="235">
        <f>SUM(M79:M84)</f>
        <v>0</v>
      </c>
      <c r="N78" s="235"/>
      <c r="O78" s="235">
        <f>SUM(O79:O84)</f>
        <v>0.23</v>
      </c>
      <c r="P78" s="235"/>
      <c r="Q78" s="235">
        <f>SUM(Q79:Q84)</f>
        <v>0.1</v>
      </c>
      <c r="R78" s="235"/>
      <c r="S78" s="235"/>
      <c r="T78" s="235"/>
      <c r="U78" s="235"/>
      <c r="V78" s="235">
        <f>SUM(V79:V84)</f>
        <v>9.76</v>
      </c>
      <c r="W78" s="235"/>
      <c r="X78" s="235"/>
      <c r="AG78" t="s">
        <v>131</v>
      </c>
    </row>
    <row r="79" spans="1:60" outlineLevel="1" x14ac:dyDescent="0.25">
      <c r="A79" s="248">
        <v>36</v>
      </c>
      <c r="B79" s="249" t="s">
        <v>243</v>
      </c>
      <c r="C79" s="260" t="s">
        <v>244</v>
      </c>
      <c r="D79" s="250" t="s">
        <v>145</v>
      </c>
      <c r="E79" s="251">
        <v>4</v>
      </c>
      <c r="F79" s="252"/>
      <c r="G79" s="253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15</v>
      </c>
      <c r="M79" s="231">
        <f>G79*(1+L79/100)</f>
        <v>0</v>
      </c>
      <c r="N79" s="231">
        <v>0</v>
      </c>
      <c r="O79" s="231">
        <f>ROUND(E79*N79,2)</f>
        <v>0</v>
      </c>
      <c r="P79" s="231">
        <v>2.3800000000000002E-2</v>
      </c>
      <c r="Q79" s="231">
        <f>ROUND(E79*P79,2)</f>
        <v>0.1</v>
      </c>
      <c r="R79" s="231"/>
      <c r="S79" s="231" t="s">
        <v>135</v>
      </c>
      <c r="T79" s="231" t="s">
        <v>135</v>
      </c>
      <c r="U79" s="231">
        <v>8.2000000000000003E-2</v>
      </c>
      <c r="V79" s="231">
        <f>ROUND(E79*U79,2)</f>
        <v>0.33</v>
      </c>
      <c r="W79" s="231"/>
      <c r="X79" s="231" t="s">
        <v>136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137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48">
        <v>37</v>
      </c>
      <c r="B80" s="249" t="s">
        <v>245</v>
      </c>
      <c r="C80" s="260" t="s">
        <v>246</v>
      </c>
      <c r="D80" s="250" t="s">
        <v>189</v>
      </c>
      <c r="E80" s="251">
        <v>4</v>
      </c>
      <c r="F80" s="252"/>
      <c r="G80" s="253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15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135</v>
      </c>
      <c r="T80" s="231" t="s">
        <v>171</v>
      </c>
      <c r="U80" s="231">
        <v>1.0529999999999999</v>
      </c>
      <c r="V80" s="231">
        <f>ROUND(E80*U80,2)</f>
        <v>4.21</v>
      </c>
      <c r="W80" s="231"/>
      <c r="X80" s="231" t="s">
        <v>136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137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8">
        <v>38</v>
      </c>
      <c r="B81" s="249" t="s">
        <v>247</v>
      </c>
      <c r="C81" s="260" t="s">
        <v>248</v>
      </c>
      <c r="D81" s="250" t="s">
        <v>189</v>
      </c>
      <c r="E81" s="251">
        <v>1</v>
      </c>
      <c r="F81" s="252"/>
      <c r="G81" s="253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15</v>
      </c>
      <c r="M81" s="231">
        <f>G81*(1+L81/100)</f>
        <v>0</v>
      </c>
      <c r="N81" s="231">
        <v>4.3560000000000001E-2</v>
      </c>
      <c r="O81" s="231">
        <f>ROUND(E81*N81,2)</f>
        <v>0.04</v>
      </c>
      <c r="P81" s="231">
        <v>0</v>
      </c>
      <c r="Q81" s="231">
        <f>ROUND(E81*P81,2)</f>
        <v>0</v>
      </c>
      <c r="R81" s="231"/>
      <c r="S81" s="231" t="s">
        <v>135</v>
      </c>
      <c r="T81" s="231" t="s">
        <v>135</v>
      </c>
      <c r="U81" s="231">
        <v>1</v>
      </c>
      <c r="V81" s="231">
        <f>ROUND(E81*U81,2)</f>
        <v>1</v>
      </c>
      <c r="W81" s="231"/>
      <c r="X81" s="231" t="s">
        <v>136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137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48">
        <v>39</v>
      </c>
      <c r="B82" s="249" t="s">
        <v>249</v>
      </c>
      <c r="C82" s="260" t="s">
        <v>250</v>
      </c>
      <c r="D82" s="250" t="s">
        <v>189</v>
      </c>
      <c r="E82" s="251">
        <v>2</v>
      </c>
      <c r="F82" s="252"/>
      <c r="G82" s="253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15</v>
      </c>
      <c r="M82" s="231">
        <f>G82*(1+L82/100)</f>
        <v>0</v>
      </c>
      <c r="N82" s="231">
        <v>7.2599999999999998E-2</v>
      </c>
      <c r="O82" s="231">
        <f>ROUND(E82*N82,2)</f>
        <v>0.15</v>
      </c>
      <c r="P82" s="231">
        <v>0</v>
      </c>
      <c r="Q82" s="231">
        <f>ROUND(E82*P82,2)</f>
        <v>0</v>
      </c>
      <c r="R82" s="231"/>
      <c r="S82" s="231" t="s">
        <v>135</v>
      </c>
      <c r="T82" s="231" t="s">
        <v>135</v>
      </c>
      <c r="U82" s="231">
        <v>1.1964999999999999</v>
      </c>
      <c r="V82" s="231">
        <f>ROUND(E82*U82,2)</f>
        <v>2.39</v>
      </c>
      <c r="W82" s="231"/>
      <c r="X82" s="231" t="s">
        <v>136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137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8">
        <v>40</v>
      </c>
      <c r="B83" s="249" t="s">
        <v>251</v>
      </c>
      <c r="C83" s="260" t="s">
        <v>252</v>
      </c>
      <c r="D83" s="250" t="s">
        <v>189</v>
      </c>
      <c r="E83" s="251">
        <v>1</v>
      </c>
      <c r="F83" s="252"/>
      <c r="G83" s="253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15</v>
      </c>
      <c r="M83" s="231">
        <f>G83*(1+L83/100)</f>
        <v>0</v>
      </c>
      <c r="N83" s="231">
        <v>3.993E-2</v>
      </c>
      <c r="O83" s="231">
        <f>ROUND(E83*N83,2)</f>
        <v>0.04</v>
      </c>
      <c r="P83" s="231">
        <v>0</v>
      </c>
      <c r="Q83" s="231">
        <f>ROUND(E83*P83,2)</f>
        <v>0</v>
      </c>
      <c r="R83" s="231"/>
      <c r="S83" s="231" t="s">
        <v>135</v>
      </c>
      <c r="T83" s="231" t="s">
        <v>135</v>
      </c>
      <c r="U83" s="231">
        <v>0.96099999999999997</v>
      </c>
      <c r="V83" s="231">
        <f>ROUND(E83*U83,2)</f>
        <v>0.96</v>
      </c>
      <c r="W83" s="231"/>
      <c r="X83" s="231" t="s">
        <v>136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137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8">
        <v>41</v>
      </c>
      <c r="B84" s="249" t="s">
        <v>253</v>
      </c>
      <c r="C84" s="260" t="s">
        <v>254</v>
      </c>
      <c r="D84" s="250" t="s">
        <v>189</v>
      </c>
      <c r="E84" s="251">
        <v>1</v>
      </c>
      <c r="F84" s="252"/>
      <c r="G84" s="253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15</v>
      </c>
      <c r="M84" s="231">
        <f>G84*(1+L84/100)</f>
        <v>0</v>
      </c>
      <c r="N84" s="231">
        <v>2.0000000000000002E-5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135</v>
      </c>
      <c r="T84" s="231" t="s">
        <v>171</v>
      </c>
      <c r="U84" s="231">
        <v>0.86799999999999999</v>
      </c>
      <c r="V84" s="231">
        <f>ROUND(E84*U84,2)</f>
        <v>0.87</v>
      </c>
      <c r="W84" s="231"/>
      <c r="X84" s="231" t="s">
        <v>136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137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5">
      <c r="A85" s="236" t="s">
        <v>130</v>
      </c>
      <c r="B85" s="237" t="s">
        <v>84</v>
      </c>
      <c r="C85" s="257" t="s">
        <v>85</v>
      </c>
      <c r="D85" s="238"/>
      <c r="E85" s="239"/>
      <c r="F85" s="240"/>
      <c r="G85" s="241">
        <f>SUMIF(AG86:AG93,"&lt;&gt;NOR",G86:G93)</f>
        <v>0</v>
      </c>
      <c r="H85" s="235"/>
      <c r="I85" s="235">
        <f>SUM(I86:I93)</f>
        <v>0</v>
      </c>
      <c r="J85" s="235"/>
      <c r="K85" s="235">
        <f>SUM(K86:K93)</f>
        <v>0</v>
      </c>
      <c r="L85" s="235"/>
      <c r="M85" s="235">
        <f>SUM(M86:M93)</f>
        <v>0</v>
      </c>
      <c r="N85" s="235"/>
      <c r="O85" s="235">
        <f>SUM(O86:O93)</f>
        <v>0</v>
      </c>
      <c r="P85" s="235"/>
      <c r="Q85" s="235">
        <f>SUM(Q86:Q93)</f>
        <v>0.57999999999999996</v>
      </c>
      <c r="R85" s="235"/>
      <c r="S85" s="235"/>
      <c r="T85" s="235"/>
      <c r="U85" s="235"/>
      <c r="V85" s="235">
        <f>SUM(V86:V93)</f>
        <v>68.88000000000001</v>
      </c>
      <c r="W85" s="235"/>
      <c r="X85" s="235"/>
      <c r="AG85" t="s">
        <v>131</v>
      </c>
    </row>
    <row r="86" spans="1:60" outlineLevel="1" x14ac:dyDescent="0.25">
      <c r="A86" s="248">
        <v>42</v>
      </c>
      <c r="B86" s="249" t="s">
        <v>255</v>
      </c>
      <c r="C86" s="260" t="s">
        <v>256</v>
      </c>
      <c r="D86" s="250" t="s">
        <v>134</v>
      </c>
      <c r="E86" s="251">
        <v>29</v>
      </c>
      <c r="F86" s="252"/>
      <c r="G86" s="253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15</v>
      </c>
      <c r="M86" s="231">
        <f>G86*(1+L86/100)</f>
        <v>0</v>
      </c>
      <c r="N86" s="231">
        <v>0</v>
      </c>
      <c r="O86" s="231">
        <f>ROUND(E86*N86,2)</f>
        <v>0</v>
      </c>
      <c r="P86" s="231">
        <v>1.098E-2</v>
      </c>
      <c r="Q86" s="231">
        <f>ROUND(E86*P86,2)</f>
        <v>0.32</v>
      </c>
      <c r="R86" s="231"/>
      <c r="S86" s="231" t="s">
        <v>135</v>
      </c>
      <c r="T86" s="231" t="s">
        <v>135</v>
      </c>
      <c r="U86" s="231">
        <v>0.37</v>
      </c>
      <c r="V86" s="231">
        <f>ROUND(E86*U86,2)</f>
        <v>10.73</v>
      </c>
      <c r="W86" s="231"/>
      <c r="X86" s="231" t="s">
        <v>136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137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48">
        <v>43</v>
      </c>
      <c r="B87" s="249" t="s">
        <v>257</v>
      </c>
      <c r="C87" s="260" t="s">
        <v>258</v>
      </c>
      <c r="D87" s="250" t="s">
        <v>189</v>
      </c>
      <c r="E87" s="251">
        <v>8</v>
      </c>
      <c r="F87" s="252"/>
      <c r="G87" s="253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15</v>
      </c>
      <c r="M87" s="231">
        <f>G87*(1+L87/100)</f>
        <v>0</v>
      </c>
      <c r="N87" s="231">
        <v>2.0000000000000002E-5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135</v>
      </c>
      <c r="T87" s="231" t="s">
        <v>135</v>
      </c>
      <c r="U87" s="231">
        <v>4.0199999999999996</v>
      </c>
      <c r="V87" s="231">
        <f>ROUND(E87*U87,2)</f>
        <v>32.159999999999997</v>
      </c>
      <c r="W87" s="231"/>
      <c r="X87" s="231" t="s">
        <v>136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137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40.799999999999997" outlineLevel="1" x14ac:dyDescent="0.25">
      <c r="A88" s="248">
        <v>44</v>
      </c>
      <c r="B88" s="249" t="s">
        <v>259</v>
      </c>
      <c r="C88" s="260" t="s">
        <v>260</v>
      </c>
      <c r="D88" s="250" t="s">
        <v>189</v>
      </c>
      <c r="E88" s="251">
        <v>1</v>
      </c>
      <c r="F88" s="252"/>
      <c r="G88" s="253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15</v>
      </c>
      <c r="M88" s="231">
        <f>G88*(1+L88/100)</f>
        <v>0</v>
      </c>
      <c r="N88" s="231">
        <v>0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135</v>
      </c>
      <c r="T88" s="231" t="s">
        <v>171</v>
      </c>
      <c r="U88" s="231">
        <v>10.728</v>
      </c>
      <c r="V88" s="231">
        <f>ROUND(E88*U88,2)</f>
        <v>10.73</v>
      </c>
      <c r="W88" s="231"/>
      <c r="X88" s="231" t="s">
        <v>136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137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48">
        <v>45</v>
      </c>
      <c r="B89" s="249" t="s">
        <v>261</v>
      </c>
      <c r="C89" s="260" t="s">
        <v>262</v>
      </c>
      <c r="D89" s="250" t="s">
        <v>189</v>
      </c>
      <c r="E89" s="251">
        <v>1</v>
      </c>
      <c r="F89" s="252"/>
      <c r="G89" s="253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15</v>
      </c>
      <c r="M89" s="231">
        <f>G89*(1+L89/100)</f>
        <v>0</v>
      </c>
      <c r="N89" s="231">
        <v>0</v>
      </c>
      <c r="O89" s="231">
        <f>ROUND(E89*N89,2)</f>
        <v>0</v>
      </c>
      <c r="P89" s="231">
        <v>0.17399999999999999</v>
      </c>
      <c r="Q89" s="231">
        <f>ROUND(E89*P89,2)</f>
        <v>0.17</v>
      </c>
      <c r="R89" s="231"/>
      <c r="S89" s="231" t="s">
        <v>135</v>
      </c>
      <c r="T89" s="231" t="s">
        <v>135</v>
      </c>
      <c r="U89" s="231">
        <v>0.95</v>
      </c>
      <c r="V89" s="231">
        <f>ROUND(E89*U89,2)</f>
        <v>0.95</v>
      </c>
      <c r="W89" s="231"/>
      <c r="X89" s="231" t="s">
        <v>136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137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0.399999999999999" outlineLevel="1" x14ac:dyDescent="0.25">
      <c r="A90" s="248">
        <v>46</v>
      </c>
      <c r="B90" s="249" t="s">
        <v>263</v>
      </c>
      <c r="C90" s="260" t="s">
        <v>264</v>
      </c>
      <c r="D90" s="250" t="s">
        <v>189</v>
      </c>
      <c r="E90" s="251">
        <v>1</v>
      </c>
      <c r="F90" s="252"/>
      <c r="G90" s="253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15</v>
      </c>
      <c r="M90" s="231">
        <f>G90*(1+L90/100)</f>
        <v>0</v>
      </c>
      <c r="N90" s="231">
        <v>1.9000000000000001E-4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 t="s">
        <v>135</v>
      </c>
      <c r="T90" s="231" t="s">
        <v>171</v>
      </c>
      <c r="U90" s="231">
        <v>2.3220000000000001</v>
      </c>
      <c r="V90" s="231">
        <f>ROUND(E90*U90,2)</f>
        <v>2.3199999999999998</v>
      </c>
      <c r="W90" s="231"/>
      <c r="X90" s="231" t="s">
        <v>136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137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8">
        <v>47</v>
      </c>
      <c r="B91" s="249" t="s">
        <v>265</v>
      </c>
      <c r="C91" s="260" t="s">
        <v>266</v>
      </c>
      <c r="D91" s="250" t="s">
        <v>174</v>
      </c>
      <c r="E91" s="251">
        <v>1</v>
      </c>
      <c r="F91" s="252"/>
      <c r="G91" s="253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15</v>
      </c>
      <c r="M91" s="231">
        <f>G91*(1+L91/100)</f>
        <v>0</v>
      </c>
      <c r="N91" s="231">
        <v>0</v>
      </c>
      <c r="O91" s="231">
        <f>ROUND(E91*N91,2)</f>
        <v>0</v>
      </c>
      <c r="P91" s="231">
        <v>8.8099999999999998E-2</v>
      </c>
      <c r="Q91" s="231">
        <f>ROUND(E91*P91,2)</f>
        <v>0.09</v>
      </c>
      <c r="R91" s="231"/>
      <c r="S91" s="231" t="s">
        <v>135</v>
      </c>
      <c r="T91" s="231" t="s">
        <v>135</v>
      </c>
      <c r="U91" s="231">
        <v>0.39</v>
      </c>
      <c r="V91" s="231">
        <f>ROUND(E91*U91,2)</f>
        <v>0.39</v>
      </c>
      <c r="W91" s="231"/>
      <c r="X91" s="231" t="s">
        <v>136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137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48">
        <v>48</v>
      </c>
      <c r="B92" s="249" t="s">
        <v>267</v>
      </c>
      <c r="C92" s="260" t="s">
        <v>268</v>
      </c>
      <c r="D92" s="250" t="s">
        <v>189</v>
      </c>
      <c r="E92" s="251">
        <v>4</v>
      </c>
      <c r="F92" s="252"/>
      <c r="G92" s="253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15</v>
      </c>
      <c r="M92" s="231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180</v>
      </c>
      <c r="T92" s="231" t="s">
        <v>171</v>
      </c>
      <c r="U92" s="231">
        <v>1.45</v>
      </c>
      <c r="V92" s="231">
        <f>ROUND(E92*U92,2)</f>
        <v>5.8</v>
      </c>
      <c r="W92" s="231"/>
      <c r="X92" s="231" t="s">
        <v>136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137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48">
        <v>49</v>
      </c>
      <c r="B93" s="249" t="s">
        <v>269</v>
      </c>
      <c r="C93" s="260" t="s">
        <v>270</v>
      </c>
      <c r="D93" s="250" t="s">
        <v>189</v>
      </c>
      <c r="E93" s="251">
        <v>4</v>
      </c>
      <c r="F93" s="252"/>
      <c r="G93" s="253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15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180</v>
      </c>
      <c r="T93" s="231" t="s">
        <v>171</v>
      </c>
      <c r="U93" s="231">
        <v>1.45</v>
      </c>
      <c r="V93" s="231">
        <f>ROUND(E93*U93,2)</f>
        <v>5.8</v>
      </c>
      <c r="W93" s="231"/>
      <c r="X93" s="231" t="s">
        <v>136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137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36" t="s">
        <v>130</v>
      </c>
      <c r="B94" s="237" t="s">
        <v>86</v>
      </c>
      <c r="C94" s="257" t="s">
        <v>87</v>
      </c>
      <c r="D94" s="238"/>
      <c r="E94" s="239"/>
      <c r="F94" s="240"/>
      <c r="G94" s="241">
        <f>SUMIF(AG95:AG96,"&lt;&gt;NOR",G95:G96)</f>
        <v>0</v>
      </c>
      <c r="H94" s="235"/>
      <c r="I94" s="235">
        <f>SUM(I95:I96)</f>
        <v>0</v>
      </c>
      <c r="J94" s="235"/>
      <c r="K94" s="235">
        <f>SUM(K95:K96)</f>
        <v>0</v>
      </c>
      <c r="L94" s="235"/>
      <c r="M94" s="235">
        <f>SUM(M95:M96)</f>
        <v>0</v>
      </c>
      <c r="N94" s="235"/>
      <c r="O94" s="235">
        <f>SUM(O95:O96)</f>
        <v>0.1</v>
      </c>
      <c r="P94" s="235"/>
      <c r="Q94" s="235">
        <f>SUM(Q95:Q96)</f>
        <v>0</v>
      </c>
      <c r="R94" s="235"/>
      <c r="S94" s="235"/>
      <c r="T94" s="235"/>
      <c r="U94" s="235"/>
      <c r="V94" s="235">
        <f>SUM(V95:V96)</f>
        <v>3.54</v>
      </c>
      <c r="W94" s="235"/>
      <c r="X94" s="235"/>
      <c r="AG94" t="s">
        <v>131</v>
      </c>
    </row>
    <row r="95" spans="1:60" ht="20.399999999999999" outlineLevel="1" x14ac:dyDescent="0.25">
      <c r="A95" s="248">
        <v>50</v>
      </c>
      <c r="B95" s="249" t="s">
        <v>271</v>
      </c>
      <c r="C95" s="260" t="s">
        <v>272</v>
      </c>
      <c r="D95" s="250" t="s">
        <v>134</v>
      </c>
      <c r="E95" s="251">
        <v>3.4</v>
      </c>
      <c r="F95" s="252"/>
      <c r="G95" s="253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15</v>
      </c>
      <c r="M95" s="231">
        <f>G95*(1+L95/100)</f>
        <v>0</v>
      </c>
      <c r="N95" s="231">
        <v>4.7600000000000003E-3</v>
      </c>
      <c r="O95" s="231">
        <f>ROUND(E95*N95,2)</f>
        <v>0.02</v>
      </c>
      <c r="P95" s="231">
        <v>0</v>
      </c>
      <c r="Q95" s="231">
        <f>ROUND(E95*P95,2)</f>
        <v>0</v>
      </c>
      <c r="R95" s="231"/>
      <c r="S95" s="231" t="s">
        <v>273</v>
      </c>
      <c r="T95" s="231" t="s">
        <v>273</v>
      </c>
      <c r="U95" s="231">
        <v>1.04</v>
      </c>
      <c r="V95" s="231">
        <f>ROUND(E95*U95,2)</f>
        <v>3.54</v>
      </c>
      <c r="W95" s="231"/>
      <c r="X95" s="231" t="s">
        <v>136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137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48">
        <v>51</v>
      </c>
      <c r="B96" s="249" t="s">
        <v>274</v>
      </c>
      <c r="C96" s="260" t="s">
        <v>275</v>
      </c>
      <c r="D96" s="250" t="s">
        <v>134</v>
      </c>
      <c r="E96" s="251">
        <v>3.91</v>
      </c>
      <c r="F96" s="252"/>
      <c r="G96" s="253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15</v>
      </c>
      <c r="M96" s="231">
        <f>G96*(1+L96/100)</f>
        <v>0</v>
      </c>
      <c r="N96" s="231">
        <v>2.07E-2</v>
      </c>
      <c r="O96" s="231">
        <f>ROUND(E96*N96,2)</f>
        <v>0.08</v>
      </c>
      <c r="P96" s="231">
        <v>0</v>
      </c>
      <c r="Q96" s="231">
        <f>ROUND(E96*P96,2)</f>
        <v>0</v>
      </c>
      <c r="R96" s="231" t="s">
        <v>194</v>
      </c>
      <c r="S96" s="231" t="s">
        <v>135</v>
      </c>
      <c r="T96" s="231" t="s">
        <v>135</v>
      </c>
      <c r="U96" s="231">
        <v>0</v>
      </c>
      <c r="V96" s="231">
        <f>ROUND(E96*U96,2)</f>
        <v>0</v>
      </c>
      <c r="W96" s="231"/>
      <c r="X96" s="231" t="s">
        <v>195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196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5">
      <c r="A97" s="236" t="s">
        <v>130</v>
      </c>
      <c r="B97" s="237" t="s">
        <v>88</v>
      </c>
      <c r="C97" s="257" t="s">
        <v>89</v>
      </c>
      <c r="D97" s="238"/>
      <c r="E97" s="239"/>
      <c r="F97" s="240"/>
      <c r="G97" s="241">
        <f>SUMIF(AG98:AG106,"&lt;&gt;NOR",G98:G106)</f>
        <v>0</v>
      </c>
      <c r="H97" s="235"/>
      <c r="I97" s="235">
        <f>SUM(I98:I106)</f>
        <v>0</v>
      </c>
      <c r="J97" s="235"/>
      <c r="K97" s="235">
        <f>SUM(K98:K106)</f>
        <v>0</v>
      </c>
      <c r="L97" s="235"/>
      <c r="M97" s="235">
        <f>SUM(M98:M106)</f>
        <v>0</v>
      </c>
      <c r="N97" s="235"/>
      <c r="O97" s="235">
        <f>SUM(O98:O106)</f>
        <v>0.32</v>
      </c>
      <c r="P97" s="235"/>
      <c r="Q97" s="235">
        <f>SUM(Q98:Q106)</f>
        <v>7.0000000000000007E-2</v>
      </c>
      <c r="R97" s="235"/>
      <c r="S97" s="235"/>
      <c r="T97" s="235"/>
      <c r="U97" s="235"/>
      <c r="V97" s="235">
        <f>SUM(V98:V106)</f>
        <v>60.77</v>
      </c>
      <c r="W97" s="235"/>
      <c r="X97" s="235"/>
      <c r="AG97" t="s">
        <v>131</v>
      </c>
    </row>
    <row r="98" spans="1:60" outlineLevel="1" x14ac:dyDescent="0.25">
      <c r="A98" s="248">
        <v>52</v>
      </c>
      <c r="B98" s="249" t="s">
        <v>276</v>
      </c>
      <c r="C98" s="260" t="s">
        <v>277</v>
      </c>
      <c r="D98" s="250" t="s">
        <v>278</v>
      </c>
      <c r="E98" s="251">
        <v>74.260000000000005</v>
      </c>
      <c r="F98" s="252"/>
      <c r="G98" s="253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15</v>
      </c>
      <c r="M98" s="231">
        <f>G98*(1+L98/100)</f>
        <v>0</v>
      </c>
      <c r="N98" s="231">
        <v>0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135</v>
      </c>
      <c r="T98" s="231" t="s">
        <v>135</v>
      </c>
      <c r="U98" s="231">
        <v>0.18099999999999999</v>
      </c>
      <c r="V98" s="231">
        <f>ROUND(E98*U98,2)</f>
        <v>13.44</v>
      </c>
      <c r="W98" s="231"/>
      <c r="X98" s="231" t="s">
        <v>136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137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48">
        <v>53</v>
      </c>
      <c r="B99" s="249" t="s">
        <v>279</v>
      </c>
      <c r="C99" s="260" t="s">
        <v>280</v>
      </c>
      <c r="D99" s="250" t="s">
        <v>134</v>
      </c>
      <c r="E99" s="251">
        <v>69</v>
      </c>
      <c r="F99" s="252"/>
      <c r="G99" s="253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15</v>
      </c>
      <c r="M99" s="231">
        <f>G99*(1+L99/100)</f>
        <v>0</v>
      </c>
      <c r="N99" s="231">
        <v>0</v>
      </c>
      <c r="O99" s="231">
        <f>ROUND(E99*N99,2)</f>
        <v>0</v>
      </c>
      <c r="P99" s="231">
        <v>1E-3</v>
      </c>
      <c r="Q99" s="231">
        <f>ROUND(E99*P99,2)</f>
        <v>7.0000000000000007E-2</v>
      </c>
      <c r="R99" s="231"/>
      <c r="S99" s="231" t="s">
        <v>135</v>
      </c>
      <c r="T99" s="231" t="s">
        <v>135</v>
      </c>
      <c r="U99" s="231">
        <v>0.255</v>
      </c>
      <c r="V99" s="231">
        <f>ROUND(E99*U99,2)</f>
        <v>17.600000000000001</v>
      </c>
      <c r="W99" s="231"/>
      <c r="X99" s="231" t="s">
        <v>136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137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0.399999999999999" outlineLevel="1" x14ac:dyDescent="0.25">
      <c r="A100" s="248">
        <v>54</v>
      </c>
      <c r="B100" s="249" t="s">
        <v>281</v>
      </c>
      <c r="C100" s="260" t="s">
        <v>282</v>
      </c>
      <c r="D100" s="250" t="s">
        <v>134</v>
      </c>
      <c r="E100" s="251">
        <v>65.599999999999994</v>
      </c>
      <c r="F100" s="252"/>
      <c r="G100" s="253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15</v>
      </c>
      <c r="M100" s="231">
        <f>G100*(1+L100/100)</f>
        <v>0</v>
      </c>
      <c r="N100" s="231">
        <v>3.3E-4</v>
      </c>
      <c r="O100" s="231">
        <f>ROUND(E100*N100,2)</f>
        <v>0.02</v>
      </c>
      <c r="P100" s="231">
        <v>0</v>
      </c>
      <c r="Q100" s="231">
        <f>ROUND(E100*P100,2)</f>
        <v>0</v>
      </c>
      <c r="R100" s="231"/>
      <c r="S100" s="231" t="s">
        <v>135</v>
      </c>
      <c r="T100" s="231" t="s">
        <v>135</v>
      </c>
      <c r="U100" s="231">
        <v>0.45</v>
      </c>
      <c r="V100" s="231">
        <f>ROUND(E100*U100,2)</f>
        <v>29.52</v>
      </c>
      <c r="W100" s="231"/>
      <c r="X100" s="231" t="s">
        <v>136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137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48">
        <v>55</v>
      </c>
      <c r="B101" s="249" t="s">
        <v>283</v>
      </c>
      <c r="C101" s="260" t="s">
        <v>284</v>
      </c>
      <c r="D101" s="250" t="s">
        <v>278</v>
      </c>
      <c r="E101" s="251">
        <v>1.4</v>
      </c>
      <c r="F101" s="252"/>
      <c r="G101" s="253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15</v>
      </c>
      <c r="M101" s="231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135</v>
      </c>
      <c r="T101" s="231" t="s">
        <v>135</v>
      </c>
      <c r="U101" s="231">
        <v>0.152</v>
      </c>
      <c r="V101" s="231">
        <f>ROUND(E101*U101,2)</f>
        <v>0.21</v>
      </c>
      <c r="W101" s="231"/>
      <c r="X101" s="231" t="s">
        <v>136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137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42">
        <v>56</v>
      </c>
      <c r="B102" s="243" t="s">
        <v>285</v>
      </c>
      <c r="C102" s="258" t="s">
        <v>286</v>
      </c>
      <c r="D102" s="244" t="s">
        <v>278</v>
      </c>
      <c r="E102" s="245">
        <v>81.686000000000007</v>
      </c>
      <c r="F102" s="246"/>
      <c r="G102" s="247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15</v>
      </c>
      <c r="M102" s="231">
        <f>G102*(1+L102/100)</f>
        <v>0</v>
      </c>
      <c r="N102" s="231">
        <v>5.0000000000000001E-4</v>
      </c>
      <c r="O102" s="231">
        <f>ROUND(E102*N102,2)</f>
        <v>0.04</v>
      </c>
      <c r="P102" s="231">
        <v>0</v>
      </c>
      <c r="Q102" s="231">
        <f>ROUND(E102*P102,2)</f>
        <v>0</v>
      </c>
      <c r="R102" s="231" t="s">
        <v>194</v>
      </c>
      <c r="S102" s="231" t="s">
        <v>135</v>
      </c>
      <c r="T102" s="231" t="s">
        <v>135</v>
      </c>
      <c r="U102" s="231">
        <v>0</v>
      </c>
      <c r="V102" s="231">
        <f>ROUND(E102*U102,2)</f>
        <v>0</v>
      </c>
      <c r="W102" s="231"/>
      <c r="X102" s="231" t="s">
        <v>195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196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29"/>
      <c r="B103" s="230"/>
      <c r="C103" s="259" t="s">
        <v>287</v>
      </c>
      <c r="D103" s="233"/>
      <c r="E103" s="234">
        <v>81.686000000000007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139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0.399999999999999" outlineLevel="1" x14ac:dyDescent="0.25">
      <c r="A104" s="242">
        <v>57</v>
      </c>
      <c r="B104" s="243" t="s">
        <v>288</v>
      </c>
      <c r="C104" s="258" t="s">
        <v>289</v>
      </c>
      <c r="D104" s="244" t="s">
        <v>134</v>
      </c>
      <c r="E104" s="245">
        <v>72.16</v>
      </c>
      <c r="F104" s="246"/>
      <c r="G104" s="247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15</v>
      </c>
      <c r="M104" s="231">
        <f>G104*(1+L104/100)</f>
        <v>0</v>
      </c>
      <c r="N104" s="231">
        <v>3.5999999999999999E-3</v>
      </c>
      <c r="O104" s="231">
        <f>ROUND(E104*N104,2)</f>
        <v>0.26</v>
      </c>
      <c r="P104" s="231">
        <v>0</v>
      </c>
      <c r="Q104" s="231">
        <f>ROUND(E104*P104,2)</f>
        <v>0</v>
      </c>
      <c r="R104" s="231" t="s">
        <v>194</v>
      </c>
      <c r="S104" s="231" t="s">
        <v>135</v>
      </c>
      <c r="T104" s="231" t="s">
        <v>135</v>
      </c>
      <c r="U104" s="231">
        <v>0</v>
      </c>
      <c r="V104" s="231">
        <f>ROUND(E104*U104,2)</f>
        <v>0</v>
      </c>
      <c r="W104" s="231"/>
      <c r="X104" s="231" t="s">
        <v>195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196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29"/>
      <c r="B105" s="230"/>
      <c r="C105" s="259" t="s">
        <v>290</v>
      </c>
      <c r="D105" s="233"/>
      <c r="E105" s="234">
        <v>72.16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139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48">
        <v>58</v>
      </c>
      <c r="B106" s="249" t="s">
        <v>291</v>
      </c>
      <c r="C106" s="260" t="s">
        <v>292</v>
      </c>
      <c r="D106" s="250" t="s">
        <v>189</v>
      </c>
      <c r="E106" s="251">
        <v>2</v>
      </c>
      <c r="F106" s="252"/>
      <c r="G106" s="253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15</v>
      </c>
      <c r="M106" s="231">
        <f>G106*(1+L106/100)</f>
        <v>0</v>
      </c>
      <c r="N106" s="231">
        <v>1.3999999999999999E-4</v>
      </c>
      <c r="O106" s="231">
        <f>ROUND(E106*N106,2)</f>
        <v>0</v>
      </c>
      <c r="P106" s="231">
        <v>0</v>
      </c>
      <c r="Q106" s="231">
        <f>ROUND(E106*P106,2)</f>
        <v>0</v>
      </c>
      <c r="R106" s="231" t="s">
        <v>194</v>
      </c>
      <c r="S106" s="231" t="s">
        <v>135</v>
      </c>
      <c r="T106" s="231" t="s">
        <v>135</v>
      </c>
      <c r="U106" s="231">
        <v>0</v>
      </c>
      <c r="V106" s="231">
        <f>ROUND(E106*U106,2)</f>
        <v>0</v>
      </c>
      <c r="W106" s="231"/>
      <c r="X106" s="231" t="s">
        <v>195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196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5">
      <c r="A107" s="236" t="s">
        <v>130</v>
      </c>
      <c r="B107" s="237" t="s">
        <v>90</v>
      </c>
      <c r="C107" s="257" t="s">
        <v>91</v>
      </c>
      <c r="D107" s="238"/>
      <c r="E107" s="239"/>
      <c r="F107" s="240"/>
      <c r="G107" s="241">
        <f>SUMIF(AG108:AG112,"&lt;&gt;NOR",G108:G112)</f>
        <v>0</v>
      </c>
      <c r="H107" s="235"/>
      <c r="I107" s="235">
        <f>SUM(I108:I112)</f>
        <v>0</v>
      </c>
      <c r="J107" s="235"/>
      <c r="K107" s="235">
        <f>SUM(K108:K112)</f>
        <v>0</v>
      </c>
      <c r="L107" s="235"/>
      <c r="M107" s="235">
        <f>SUM(M108:M112)</f>
        <v>0</v>
      </c>
      <c r="N107" s="235"/>
      <c r="O107" s="235">
        <f>SUM(O108:O112)</f>
        <v>0.54</v>
      </c>
      <c r="P107" s="235"/>
      <c r="Q107" s="235">
        <f>SUM(Q108:Q112)</f>
        <v>0</v>
      </c>
      <c r="R107" s="235"/>
      <c r="S107" s="235"/>
      <c r="T107" s="235"/>
      <c r="U107" s="235"/>
      <c r="V107" s="235">
        <f>SUM(V108:V112)</f>
        <v>20.32</v>
      </c>
      <c r="W107" s="235"/>
      <c r="X107" s="235"/>
      <c r="AG107" t="s">
        <v>131</v>
      </c>
    </row>
    <row r="108" spans="1:60" outlineLevel="1" x14ac:dyDescent="0.25">
      <c r="A108" s="242">
        <v>59</v>
      </c>
      <c r="B108" s="243" t="s">
        <v>293</v>
      </c>
      <c r="C108" s="258" t="s">
        <v>294</v>
      </c>
      <c r="D108" s="244" t="s">
        <v>134</v>
      </c>
      <c r="E108" s="245">
        <v>20.65</v>
      </c>
      <c r="F108" s="246"/>
      <c r="G108" s="247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15</v>
      </c>
      <c r="M108" s="231">
        <f>G108*(1+L108/100)</f>
        <v>0</v>
      </c>
      <c r="N108" s="231">
        <v>4.9699999999999996E-3</v>
      </c>
      <c r="O108" s="231">
        <f>ROUND(E108*N108,2)</f>
        <v>0.1</v>
      </c>
      <c r="P108" s="231">
        <v>0</v>
      </c>
      <c r="Q108" s="231">
        <f>ROUND(E108*P108,2)</f>
        <v>0</v>
      </c>
      <c r="R108" s="231"/>
      <c r="S108" s="231" t="s">
        <v>273</v>
      </c>
      <c r="T108" s="231" t="s">
        <v>273</v>
      </c>
      <c r="U108" s="231">
        <v>0.98399999999999999</v>
      </c>
      <c r="V108" s="231">
        <f>ROUND(E108*U108,2)</f>
        <v>20.32</v>
      </c>
      <c r="W108" s="231"/>
      <c r="X108" s="231" t="s">
        <v>136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29"/>
      <c r="B109" s="230"/>
      <c r="C109" s="259" t="s">
        <v>295</v>
      </c>
      <c r="D109" s="233"/>
      <c r="E109" s="234">
        <v>14.05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139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29"/>
      <c r="B110" s="230"/>
      <c r="C110" s="259" t="s">
        <v>296</v>
      </c>
      <c r="D110" s="233"/>
      <c r="E110" s="234">
        <v>6.6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139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42">
        <v>60</v>
      </c>
      <c r="B111" s="243" t="s">
        <v>297</v>
      </c>
      <c r="C111" s="258" t="s">
        <v>298</v>
      </c>
      <c r="D111" s="244" t="s">
        <v>134</v>
      </c>
      <c r="E111" s="245">
        <v>23.747499999999999</v>
      </c>
      <c r="F111" s="246"/>
      <c r="G111" s="247">
        <f>ROUND(E111*F111,2)</f>
        <v>0</v>
      </c>
      <c r="H111" s="232"/>
      <c r="I111" s="231">
        <f>ROUND(E111*H111,2)</f>
        <v>0</v>
      </c>
      <c r="J111" s="232"/>
      <c r="K111" s="231">
        <f>ROUND(E111*J111,2)</f>
        <v>0</v>
      </c>
      <c r="L111" s="231">
        <v>15</v>
      </c>
      <c r="M111" s="231">
        <f>G111*(1+L111/100)</f>
        <v>0</v>
      </c>
      <c r="N111" s="231">
        <v>1.8499999999999999E-2</v>
      </c>
      <c r="O111" s="231">
        <f>ROUND(E111*N111,2)</f>
        <v>0.44</v>
      </c>
      <c r="P111" s="231">
        <v>0</v>
      </c>
      <c r="Q111" s="231">
        <f>ROUND(E111*P111,2)</f>
        <v>0</v>
      </c>
      <c r="R111" s="231" t="s">
        <v>194</v>
      </c>
      <c r="S111" s="231" t="s">
        <v>135</v>
      </c>
      <c r="T111" s="231" t="s">
        <v>135</v>
      </c>
      <c r="U111" s="231">
        <v>0</v>
      </c>
      <c r="V111" s="231">
        <f>ROUND(E111*U111,2)</f>
        <v>0</v>
      </c>
      <c r="W111" s="231"/>
      <c r="X111" s="231" t="s">
        <v>195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196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29"/>
      <c r="B112" s="230"/>
      <c r="C112" s="259" t="s">
        <v>299</v>
      </c>
      <c r="D112" s="233"/>
      <c r="E112" s="234">
        <v>23.747499999999999</v>
      </c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5">
      <c r="A113" s="236" t="s">
        <v>130</v>
      </c>
      <c r="B113" s="237" t="s">
        <v>92</v>
      </c>
      <c r="C113" s="257" t="s">
        <v>93</v>
      </c>
      <c r="D113" s="238"/>
      <c r="E113" s="239"/>
      <c r="F113" s="240"/>
      <c r="G113" s="241">
        <f>SUMIF(AG114:AG114,"&lt;&gt;NOR",G114:G114)</f>
        <v>0</v>
      </c>
      <c r="H113" s="235"/>
      <c r="I113" s="235">
        <f>SUM(I114:I114)</f>
        <v>0</v>
      </c>
      <c r="J113" s="235"/>
      <c r="K113" s="235">
        <f>SUM(K114:K114)</f>
        <v>0</v>
      </c>
      <c r="L113" s="235"/>
      <c r="M113" s="235">
        <f>SUM(M114:M114)</f>
        <v>0</v>
      </c>
      <c r="N113" s="235"/>
      <c r="O113" s="235">
        <f>SUM(O114:O114)</f>
        <v>0</v>
      </c>
      <c r="P113" s="235"/>
      <c r="Q113" s="235">
        <f>SUM(Q114:Q114)</f>
        <v>0</v>
      </c>
      <c r="R113" s="235"/>
      <c r="S113" s="235"/>
      <c r="T113" s="235"/>
      <c r="U113" s="235"/>
      <c r="V113" s="235">
        <f>SUM(V114:V114)</f>
        <v>2.52</v>
      </c>
      <c r="W113" s="235"/>
      <c r="X113" s="235"/>
      <c r="AG113" t="s">
        <v>131</v>
      </c>
    </row>
    <row r="114" spans="1:60" outlineLevel="1" x14ac:dyDescent="0.25">
      <c r="A114" s="248">
        <v>61</v>
      </c>
      <c r="B114" s="249" t="s">
        <v>300</v>
      </c>
      <c r="C114" s="260" t="s">
        <v>301</v>
      </c>
      <c r="D114" s="250" t="s">
        <v>278</v>
      </c>
      <c r="E114" s="251">
        <v>29</v>
      </c>
      <c r="F114" s="252"/>
      <c r="G114" s="253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15</v>
      </c>
      <c r="M114" s="231">
        <f>G114*(1+L114/100)</f>
        <v>0</v>
      </c>
      <c r="N114" s="231">
        <v>6.9999999999999994E-5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 t="s">
        <v>135</v>
      </c>
      <c r="T114" s="231" t="s">
        <v>135</v>
      </c>
      <c r="U114" s="231">
        <v>8.6999999999999994E-2</v>
      </c>
      <c r="V114" s="231">
        <f>ROUND(E114*U114,2)</f>
        <v>2.52</v>
      </c>
      <c r="W114" s="231"/>
      <c r="X114" s="231" t="s">
        <v>136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137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25">
      <c r="A115" s="236" t="s">
        <v>130</v>
      </c>
      <c r="B115" s="237" t="s">
        <v>94</v>
      </c>
      <c r="C115" s="257" t="s">
        <v>95</v>
      </c>
      <c r="D115" s="238"/>
      <c r="E115" s="239"/>
      <c r="F115" s="240"/>
      <c r="G115" s="241">
        <f>SUMIF(AG116:AG138,"&lt;&gt;NOR",G116:G138)</f>
        <v>0</v>
      </c>
      <c r="H115" s="235"/>
      <c r="I115" s="235">
        <f>SUM(I116:I138)</f>
        <v>0</v>
      </c>
      <c r="J115" s="235"/>
      <c r="K115" s="235">
        <f>SUM(K116:K138)</f>
        <v>0</v>
      </c>
      <c r="L115" s="235"/>
      <c r="M115" s="235">
        <f>SUM(M116:M138)</f>
        <v>0</v>
      </c>
      <c r="N115" s="235"/>
      <c r="O115" s="235">
        <f>SUM(O116:O138)</f>
        <v>0.06</v>
      </c>
      <c r="P115" s="235"/>
      <c r="Q115" s="235">
        <f>SUM(Q116:Q138)</f>
        <v>0</v>
      </c>
      <c r="R115" s="235"/>
      <c r="S115" s="235"/>
      <c r="T115" s="235"/>
      <c r="U115" s="235"/>
      <c r="V115" s="235">
        <f>SUM(V116:V138)</f>
        <v>42.84</v>
      </c>
      <c r="W115" s="235"/>
      <c r="X115" s="235"/>
      <c r="AG115" t="s">
        <v>131</v>
      </c>
    </row>
    <row r="116" spans="1:60" ht="20.399999999999999" outlineLevel="1" x14ac:dyDescent="0.25">
      <c r="A116" s="242">
        <v>62</v>
      </c>
      <c r="B116" s="243" t="s">
        <v>302</v>
      </c>
      <c r="C116" s="258" t="s">
        <v>303</v>
      </c>
      <c r="D116" s="244" t="s">
        <v>134</v>
      </c>
      <c r="E116" s="245">
        <v>117.584</v>
      </c>
      <c r="F116" s="246"/>
      <c r="G116" s="247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15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 t="s">
        <v>135</v>
      </c>
      <c r="T116" s="231" t="s">
        <v>135</v>
      </c>
      <c r="U116" s="231">
        <v>6.9709999999999994E-2</v>
      </c>
      <c r="V116" s="231">
        <f>ROUND(E116*U116,2)</f>
        <v>8.1999999999999993</v>
      </c>
      <c r="W116" s="231"/>
      <c r="X116" s="231" t="s">
        <v>136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29"/>
      <c r="B117" s="230"/>
      <c r="C117" s="259" t="s">
        <v>161</v>
      </c>
      <c r="D117" s="233"/>
      <c r="E117" s="234">
        <v>35.088000000000001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29"/>
      <c r="B118" s="230"/>
      <c r="C118" s="259" t="s">
        <v>163</v>
      </c>
      <c r="D118" s="233"/>
      <c r="E118" s="234">
        <v>34.247999999999998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139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29"/>
      <c r="B119" s="230"/>
      <c r="C119" s="259" t="s">
        <v>165</v>
      </c>
      <c r="D119" s="233"/>
      <c r="E119" s="234">
        <v>32.731999999999999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139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29"/>
      <c r="B120" s="230"/>
      <c r="C120" s="259" t="s">
        <v>166</v>
      </c>
      <c r="D120" s="233"/>
      <c r="E120" s="234">
        <v>15.516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139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42">
        <v>63</v>
      </c>
      <c r="B121" s="243" t="s">
        <v>304</v>
      </c>
      <c r="C121" s="258" t="s">
        <v>305</v>
      </c>
      <c r="D121" s="244" t="s">
        <v>134</v>
      </c>
      <c r="E121" s="245">
        <v>257.82</v>
      </c>
      <c r="F121" s="246"/>
      <c r="G121" s="247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15</v>
      </c>
      <c r="M121" s="231">
        <f>G121*(1+L121/100)</f>
        <v>0</v>
      </c>
      <c r="N121" s="231">
        <v>6.9999999999999994E-5</v>
      </c>
      <c r="O121" s="231">
        <f>ROUND(E121*N121,2)</f>
        <v>0.02</v>
      </c>
      <c r="P121" s="231">
        <v>0</v>
      </c>
      <c r="Q121" s="231">
        <f>ROUND(E121*P121,2)</f>
        <v>0</v>
      </c>
      <c r="R121" s="231"/>
      <c r="S121" s="231" t="s">
        <v>135</v>
      </c>
      <c r="T121" s="231" t="s">
        <v>135</v>
      </c>
      <c r="U121" s="231">
        <v>3.2480000000000002E-2</v>
      </c>
      <c r="V121" s="231">
        <f>ROUND(E121*U121,2)</f>
        <v>8.3699999999999992</v>
      </c>
      <c r="W121" s="231"/>
      <c r="X121" s="231" t="s">
        <v>136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137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29"/>
      <c r="B122" s="230"/>
      <c r="C122" s="259" t="s">
        <v>306</v>
      </c>
      <c r="D122" s="233"/>
      <c r="E122" s="234">
        <v>43.488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139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29"/>
      <c r="B123" s="230"/>
      <c r="C123" s="259" t="s">
        <v>182</v>
      </c>
      <c r="D123" s="233"/>
      <c r="E123" s="234">
        <v>50.927999999999997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0.399999999999999" outlineLevel="1" x14ac:dyDescent="0.25">
      <c r="A124" s="229"/>
      <c r="B124" s="230"/>
      <c r="C124" s="259" t="s">
        <v>307</v>
      </c>
      <c r="D124" s="233"/>
      <c r="E124" s="234">
        <v>45.648000000000003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29"/>
      <c r="B125" s="230"/>
      <c r="C125" s="259" t="s">
        <v>183</v>
      </c>
      <c r="D125" s="233"/>
      <c r="E125" s="234">
        <v>48.607999999999997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139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29"/>
      <c r="B126" s="230"/>
      <c r="C126" s="259" t="s">
        <v>308</v>
      </c>
      <c r="D126" s="233"/>
      <c r="E126" s="234">
        <v>45.031999999999996</v>
      </c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139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29"/>
      <c r="B127" s="230"/>
      <c r="C127" s="259" t="s">
        <v>309</v>
      </c>
      <c r="D127" s="233"/>
      <c r="E127" s="234">
        <v>18.315999999999999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139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29"/>
      <c r="B128" s="230"/>
      <c r="C128" s="259" t="s">
        <v>310</v>
      </c>
      <c r="D128" s="233"/>
      <c r="E128" s="234">
        <v>3.4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139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29"/>
      <c r="B129" s="230"/>
      <c r="C129" s="259" t="s">
        <v>311</v>
      </c>
      <c r="D129" s="233"/>
      <c r="E129" s="234">
        <v>2.4</v>
      </c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139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42">
        <v>64</v>
      </c>
      <c r="B130" s="243" t="s">
        <v>312</v>
      </c>
      <c r="C130" s="258" t="s">
        <v>313</v>
      </c>
      <c r="D130" s="244" t="s">
        <v>134</v>
      </c>
      <c r="E130" s="245">
        <v>257.82</v>
      </c>
      <c r="F130" s="246"/>
      <c r="G130" s="247">
        <f>ROUND(E130*F130,2)</f>
        <v>0</v>
      </c>
      <c r="H130" s="232"/>
      <c r="I130" s="231">
        <f>ROUND(E130*H130,2)</f>
        <v>0</v>
      </c>
      <c r="J130" s="232"/>
      <c r="K130" s="231">
        <f>ROUND(E130*J130,2)</f>
        <v>0</v>
      </c>
      <c r="L130" s="231">
        <v>15</v>
      </c>
      <c r="M130" s="231">
        <f>G130*(1+L130/100)</f>
        <v>0</v>
      </c>
      <c r="N130" s="231">
        <v>1.4999999999999999E-4</v>
      </c>
      <c r="O130" s="231">
        <f>ROUND(E130*N130,2)</f>
        <v>0.04</v>
      </c>
      <c r="P130" s="231">
        <v>0</v>
      </c>
      <c r="Q130" s="231">
        <f>ROUND(E130*P130,2)</f>
        <v>0</v>
      </c>
      <c r="R130" s="231"/>
      <c r="S130" s="231" t="s">
        <v>135</v>
      </c>
      <c r="T130" s="231" t="s">
        <v>135</v>
      </c>
      <c r="U130" s="231">
        <v>0.10191</v>
      </c>
      <c r="V130" s="231">
        <f>ROUND(E130*U130,2)</f>
        <v>26.27</v>
      </c>
      <c r="W130" s="231"/>
      <c r="X130" s="231" t="s">
        <v>136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137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29"/>
      <c r="B131" s="230"/>
      <c r="C131" s="259" t="s">
        <v>306</v>
      </c>
      <c r="D131" s="233"/>
      <c r="E131" s="234">
        <v>43.488</v>
      </c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139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29"/>
      <c r="B132" s="230"/>
      <c r="C132" s="259" t="s">
        <v>182</v>
      </c>
      <c r="D132" s="233"/>
      <c r="E132" s="234">
        <v>50.927999999999997</v>
      </c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139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0.399999999999999" outlineLevel="1" x14ac:dyDescent="0.25">
      <c r="A133" s="229"/>
      <c r="B133" s="230"/>
      <c r="C133" s="259" t="s">
        <v>307</v>
      </c>
      <c r="D133" s="233"/>
      <c r="E133" s="234">
        <v>45.648000000000003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139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29"/>
      <c r="B134" s="230"/>
      <c r="C134" s="259" t="s">
        <v>183</v>
      </c>
      <c r="D134" s="233"/>
      <c r="E134" s="234">
        <v>48.607999999999997</v>
      </c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139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29"/>
      <c r="B135" s="230"/>
      <c r="C135" s="259" t="s">
        <v>308</v>
      </c>
      <c r="D135" s="233"/>
      <c r="E135" s="234">
        <v>45.031999999999996</v>
      </c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3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139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29"/>
      <c r="B136" s="230"/>
      <c r="C136" s="259" t="s">
        <v>309</v>
      </c>
      <c r="D136" s="233"/>
      <c r="E136" s="234">
        <v>18.315999999999999</v>
      </c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139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29"/>
      <c r="B137" s="230"/>
      <c r="C137" s="259" t="s">
        <v>310</v>
      </c>
      <c r="D137" s="233"/>
      <c r="E137" s="234">
        <v>3.4</v>
      </c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139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29"/>
      <c r="B138" s="230"/>
      <c r="C138" s="259" t="s">
        <v>311</v>
      </c>
      <c r="D138" s="233"/>
      <c r="E138" s="234">
        <v>2.4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139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5">
      <c r="A139" s="236" t="s">
        <v>130</v>
      </c>
      <c r="B139" s="237" t="s">
        <v>96</v>
      </c>
      <c r="C139" s="257" t="s">
        <v>97</v>
      </c>
      <c r="D139" s="238"/>
      <c r="E139" s="239"/>
      <c r="F139" s="240"/>
      <c r="G139" s="241">
        <f>SUMIF(AG140:AG140,"&lt;&gt;NOR",G140:G140)</f>
        <v>0</v>
      </c>
      <c r="H139" s="235"/>
      <c r="I139" s="235">
        <f>SUM(I140:I140)</f>
        <v>0</v>
      </c>
      <c r="J139" s="235"/>
      <c r="K139" s="235">
        <f>SUM(K140:K140)</f>
        <v>0</v>
      </c>
      <c r="L139" s="235"/>
      <c r="M139" s="235">
        <f>SUM(M140:M140)</f>
        <v>0</v>
      </c>
      <c r="N139" s="235"/>
      <c r="O139" s="235">
        <f>SUM(O140:O140)</f>
        <v>0.03</v>
      </c>
      <c r="P139" s="235"/>
      <c r="Q139" s="235">
        <f>SUM(Q140:Q140)</f>
        <v>0</v>
      </c>
      <c r="R139" s="235"/>
      <c r="S139" s="235"/>
      <c r="T139" s="235"/>
      <c r="U139" s="235"/>
      <c r="V139" s="235">
        <f>SUM(V140:V140)</f>
        <v>5.35</v>
      </c>
      <c r="W139" s="235"/>
      <c r="X139" s="235"/>
      <c r="AG139" t="s">
        <v>131</v>
      </c>
    </row>
    <row r="140" spans="1:60" outlineLevel="1" x14ac:dyDescent="0.25">
      <c r="A140" s="248">
        <v>65</v>
      </c>
      <c r="B140" s="249" t="s">
        <v>314</v>
      </c>
      <c r="C140" s="260" t="s">
        <v>315</v>
      </c>
      <c r="D140" s="250" t="s">
        <v>134</v>
      </c>
      <c r="E140" s="251">
        <v>12.64</v>
      </c>
      <c r="F140" s="252"/>
      <c r="G140" s="253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15</v>
      </c>
      <c r="M140" s="231">
        <f>G140*(1+L140/100)</f>
        <v>0</v>
      </c>
      <c r="N140" s="231">
        <v>2.6199999999999999E-3</v>
      </c>
      <c r="O140" s="231">
        <f>ROUND(E140*N140,2)</f>
        <v>0.03</v>
      </c>
      <c r="P140" s="231">
        <v>0</v>
      </c>
      <c r="Q140" s="231">
        <f>ROUND(E140*P140,2)</f>
        <v>0</v>
      </c>
      <c r="R140" s="231"/>
      <c r="S140" s="231" t="s">
        <v>135</v>
      </c>
      <c r="T140" s="231" t="s">
        <v>135</v>
      </c>
      <c r="U140" s="231">
        <v>0.42299999999999999</v>
      </c>
      <c r="V140" s="231">
        <f>ROUND(E140*U140,2)</f>
        <v>5.35</v>
      </c>
      <c r="W140" s="231"/>
      <c r="X140" s="231" t="s">
        <v>136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137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5">
      <c r="A141" s="236" t="s">
        <v>130</v>
      </c>
      <c r="B141" s="237" t="s">
        <v>98</v>
      </c>
      <c r="C141" s="257" t="s">
        <v>99</v>
      </c>
      <c r="D141" s="238"/>
      <c r="E141" s="239"/>
      <c r="F141" s="240"/>
      <c r="G141" s="241">
        <f>SUMIF(AG142:AG142,"&lt;&gt;NOR",G142:G142)</f>
        <v>0</v>
      </c>
      <c r="H141" s="235"/>
      <c r="I141" s="235">
        <f>SUM(I142:I142)</f>
        <v>0</v>
      </c>
      <c r="J141" s="235"/>
      <c r="K141" s="235">
        <f>SUM(K142:K142)</f>
        <v>0</v>
      </c>
      <c r="L141" s="235"/>
      <c r="M141" s="235">
        <f>SUM(M142:M142)</f>
        <v>0</v>
      </c>
      <c r="N141" s="235"/>
      <c r="O141" s="235">
        <f>SUM(O142:O142)</f>
        <v>0</v>
      </c>
      <c r="P141" s="235"/>
      <c r="Q141" s="235">
        <f>SUM(Q142:Q142)</f>
        <v>0</v>
      </c>
      <c r="R141" s="235"/>
      <c r="S141" s="235"/>
      <c r="T141" s="235"/>
      <c r="U141" s="235"/>
      <c r="V141" s="235">
        <f>SUM(V142:V142)</f>
        <v>0</v>
      </c>
      <c r="W141" s="235"/>
      <c r="X141" s="235"/>
      <c r="AG141" t="s">
        <v>131</v>
      </c>
    </row>
    <row r="142" spans="1:60" ht="30.6" outlineLevel="1" x14ac:dyDescent="0.25">
      <c r="A142" s="248">
        <v>66</v>
      </c>
      <c r="B142" s="249" t="s">
        <v>316</v>
      </c>
      <c r="C142" s="260" t="s">
        <v>317</v>
      </c>
      <c r="D142" s="250" t="s">
        <v>170</v>
      </c>
      <c r="E142" s="251">
        <v>1</v>
      </c>
      <c r="F142" s="252"/>
      <c r="G142" s="253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15</v>
      </c>
      <c r="M142" s="231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1"/>
      <c r="S142" s="231" t="s">
        <v>180</v>
      </c>
      <c r="T142" s="231" t="s">
        <v>171</v>
      </c>
      <c r="U142" s="231">
        <v>0</v>
      </c>
      <c r="V142" s="231">
        <f>ROUND(E142*U142,2)</f>
        <v>0</v>
      </c>
      <c r="W142" s="231"/>
      <c r="X142" s="231" t="s">
        <v>136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137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x14ac:dyDescent="0.25">
      <c r="A143" s="236" t="s">
        <v>130</v>
      </c>
      <c r="B143" s="237" t="s">
        <v>100</v>
      </c>
      <c r="C143" s="257" t="s">
        <v>101</v>
      </c>
      <c r="D143" s="238"/>
      <c r="E143" s="239"/>
      <c r="F143" s="240"/>
      <c r="G143" s="241">
        <f>SUMIF(AG144:AG147,"&lt;&gt;NOR",G144:G147)</f>
        <v>0</v>
      </c>
      <c r="H143" s="235"/>
      <c r="I143" s="235">
        <f>SUM(I144:I147)</f>
        <v>0</v>
      </c>
      <c r="J143" s="235"/>
      <c r="K143" s="235">
        <f>SUM(K144:K147)</f>
        <v>0</v>
      </c>
      <c r="L143" s="235"/>
      <c r="M143" s="235">
        <f>SUM(M144:M147)</f>
        <v>0</v>
      </c>
      <c r="N143" s="235"/>
      <c r="O143" s="235">
        <f>SUM(O144:O147)</f>
        <v>0</v>
      </c>
      <c r="P143" s="235"/>
      <c r="Q143" s="235">
        <f>SUM(Q144:Q147)</f>
        <v>0</v>
      </c>
      <c r="R143" s="235"/>
      <c r="S143" s="235"/>
      <c r="T143" s="235"/>
      <c r="U143" s="235"/>
      <c r="V143" s="235">
        <f>SUM(V144:V147)</f>
        <v>3.2</v>
      </c>
      <c r="W143" s="235"/>
      <c r="X143" s="235"/>
      <c r="AG143" t="s">
        <v>131</v>
      </c>
    </row>
    <row r="144" spans="1:60" outlineLevel="1" x14ac:dyDescent="0.25">
      <c r="A144" s="248">
        <v>67</v>
      </c>
      <c r="B144" s="249" t="s">
        <v>318</v>
      </c>
      <c r="C144" s="260" t="s">
        <v>319</v>
      </c>
      <c r="D144" s="250" t="s">
        <v>217</v>
      </c>
      <c r="E144" s="251">
        <v>2.5738500000000002</v>
      </c>
      <c r="F144" s="252"/>
      <c r="G144" s="253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15</v>
      </c>
      <c r="M144" s="231">
        <f>G144*(1+L144/100)</f>
        <v>0</v>
      </c>
      <c r="N144" s="231">
        <v>0</v>
      </c>
      <c r="O144" s="231">
        <f>ROUND(E144*N144,2)</f>
        <v>0</v>
      </c>
      <c r="P144" s="231">
        <v>0</v>
      </c>
      <c r="Q144" s="231">
        <f>ROUND(E144*P144,2)</f>
        <v>0</v>
      </c>
      <c r="R144" s="231"/>
      <c r="S144" s="231" t="s">
        <v>135</v>
      </c>
      <c r="T144" s="231" t="s">
        <v>135</v>
      </c>
      <c r="U144" s="231">
        <v>0.49</v>
      </c>
      <c r="V144" s="231">
        <f>ROUND(E144*U144,2)</f>
        <v>1.26</v>
      </c>
      <c r="W144" s="231"/>
      <c r="X144" s="231" t="s">
        <v>320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321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48">
        <v>68</v>
      </c>
      <c r="B145" s="249" t="s">
        <v>322</v>
      </c>
      <c r="C145" s="260" t="s">
        <v>323</v>
      </c>
      <c r="D145" s="250" t="s">
        <v>217</v>
      </c>
      <c r="E145" s="251">
        <v>2.5738500000000002</v>
      </c>
      <c r="F145" s="252"/>
      <c r="G145" s="253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15</v>
      </c>
      <c r="M145" s="231">
        <f>G145*(1+L145/100)</f>
        <v>0</v>
      </c>
      <c r="N145" s="231">
        <v>0</v>
      </c>
      <c r="O145" s="231">
        <f>ROUND(E145*N145,2)</f>
        <v>0</v>
      </c>
      <c r="P145" s="231">
        <v>0</v>
      </c>
      <c r="Q145" s="231">
        <f>ROUND(E145*P145,2)</f>
        <v>0</v>
      </c>
      <c r="R145" s="231"/>
      <c r="S145" s="231" t="s">
        <v>135</v>
      </c>
      <c r="T145" s="231" t="s">
        <v>135</v>
      </c>
      <c r="U145" s="231">
        <v>0</v>
      </c>
      <c r="V145" s="231">
        <f>ROUND(E145*U145,2)</f>
        <v>0</v>
      </c>
      <c r="W145" s="231"/>
      <c r="X145" s="231" t="s">
        <v>320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321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48">
        <v>69</v>
      </c>
      <c r="B146" s="249" t="s">
        <v>324</v>
      </c>
      <c r="C146" s="260" t="s">
        <v>325</v>
      </c>
      <c r="D146" s="250" t="s">
        <v>217</v>
      </c>
      <c r="E146" s="251">
        <v>2.5738500000000002</v>
      </c>
      <c r="F146" s="252"/>
      <c r="G146" s="253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15</v>
      </c>
      <c r="M146" s="231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1"/>
      <c r="S146" s="231" t="s">
        <v>326</v>
      </c>
      <c r="T146" s="231" t="s">
        <v>326</v>
      </c>
      <c r="U146" s="231">
        <v>0</v>
      </c>
      <c r="V146" s="231">
        <f>ROUND(E146*U146,2)</f>
        <v>0</v>
      </c>
      <c r="W146" s="231"/>
      <c r="X146" s="231" t="s">
        <v>320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321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42">
        <v>70</v>
      </c>
      <c r="B147" s="243" t="s">
        <v>327</v>
      </c>
      <c r="C147" s="258" t="s">
        <v>328</v>
      </c>
      <c r="D147" s="244" t="s">
        <v>217</v>
      </c>
      <c r="E147" s="245">
        <v>2.5738500000000002</v>
      </c>
      <c r="F147" s="246"/>
      <c r="G147" s="247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15</v>
      </c>
      <c r="M147" s="231">
        <f>G147*(1+L147/100)</f>
        <v>0</v>
      </c>
      <c r="N147" s="231">
        <v>0</v>
      </c>
      <c r="O147" s="231">
        <f>ROUND(E147*N147,2)</f>
        <v>0</v>
      </c>
      <c r="P147" s="231">
        <v>0</v>
      </c>
      <c r="Q147" s="231">
        <f>ROUND(E147*P147,2)</f>
        <v>0</v>
      </c>
      <c r="R147" s="231"/>
      <c r="S147" s="231" t="s">
        <v>135</v>
      </c>
      <c r="T147" s="231" t="s">
        <v>135</v>
      </c>
      <c r="U147" s="231">
        <v>0.752</v>
      </c>
      <c r="V147" s="231">
        <f>ROUND(E147*U147,2)</f>
        <v>1.94</v>
      </c>
      <c r="W147" s="231"/>
      <c r="X147" s="231" t="s">
        <v>320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321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5">
      <c r="A148" s="3"/>
      <c r="B148" s="4"/>
      <c r="C148" s="26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v>15</v>
      </c>
      <c r="AF148">
        <v>21</v>
      </c>
      <c r="AG148" t="s">
        <v>117</v>
      </c>
    </row>
    <row r="149" spans="1:60" x14ac:dyDescent="0.25">
      <c r="A149" s="215"/>
      <c r="B149" s="216" t="s">
        <v>31</v>
      </c>
      <c r="C149" s="263"/>
      <c r="D149" s="217"/>
      <c r="E149" s="218"/>
      <c r="F149" s="218"/>
      <c r="G149" s="256">
        <f>G8+G15+G25+G41+G44+G49+G51+G54+G60+G62+G65+G73+G75+G78+G85+G94+G97+G107+G113+G115+G139+G141+G143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f>SUMIF(L7:L147,AE148,G7:G147)</f>
        <v>0</v>
      </c>
      <c r="AF149">
        <f>SUMIF(L7:L147,AF148,G7:G147)</f>
        <v>0</v>
      </c>
      <c r="AG149" t="s">
        <v>329</v>
      </c>
    </row>
    <row r="150" spans="1:60" x14ac:dyDescent="0.25">
      <c r="A150" s="3"/>
      <c r="B150" s="4"/>
      <c r="C150" s="262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 x14ac:dyDescent="0.25">
      <c r="A151" s="3"/>
      <c r="B151" s="4"/>
      <c r="C151" s="262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60" x14ac:dyDescent="0.25">
      <c r="A152" s="219" t="s">
        <v>330</v>
      </c>
      <c r="B152" s="219"/>
      <c r="C152" s="264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5">
      <c r="A153" s="220"/>
      <c r="B153" s="221"/>
      <c r="C153" s="265"/>
      <c r="D153" s="221"/>
      <c r="E153" s="221"/>
      <c r="F153" s="221"/>
      <c r="G153" s="222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G153" t="s">
        <v>331</v>
      </c>
    </row>
    <row r="154" spans="1:60" x14ac:dyDescent="0.25">
      <c r="A154" s="223"/>
      <c r="B154" s="224"/>
      <c r="C154" s="266"/>
      <c r="D154" s="224"/>
      <c r="E154" s="224"/>
      <c r="F154" s="224"/>
      <c r="G154" s="225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5">
      <c r="A155" s="223"/>
      <c r="B155" s="224"/>
      <c r="C155" s="266"/>
      <c r="D155" s="224"/>
      <c r="E155" s="224"/>
      <c r="F155" s="224"/>
      <c r="G155" s="225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5">
      <c r="A156" s="223"/>
      <c r="B156" s="224"/>
      <c r="C156" s="266"/>
      <c r="D156" s="224"/>
      <c r="E156" s="224"/>
      <c r="F156" s="224"/>
      <c r="G156" s="225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5">
      <c r="A157" s="226"/>
      <c r="B157" s="227"/>
      <c r="C157" s="267"/>
      <c r="D157" s="227"/>
      <c r="E157" s="227"/>
      <c r="F157" s="227"/>
      <c r="G157" s="228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5">
      <c r="A158" s="3"/>
      <c r="B158" s="4"/>
      <c r="C158" s="262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5">
      <c r="C159" s="268"/>
      <c r="D159" s="10"/>
      <c r="AG159" t="s">
        <v>332</v>
      </c>
    </row>
    <row r="160" spans="1:60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BpOSCUE3Swd+vF4zBaqOfAJ+YEcZGQMpSjaO8XdteTwGam/3Y6bR+DHMwNahGUsHJV1/XtqJd1fmNPhIeMi5rA==" saltValue="jkATW3E2jdT7Y+3hGVHIQg==" spinCount="100000" sheet="1" objects="1" scenarios="1"/>
  <mergeCells count="7">
    <mergeCell ref="A1:G1"/>
    <mergeCell ref="C2:G2"/>
    <mergeCell ref="C3:G3"/>
    <mergeCell ref="C4:G4"/>
    <mergeCell ref="A152:C152"/>
    <mergeCell ref="A153:G157"/>
    <mergeCell ref="C53:G5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08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'08 01 Pol'!Názvy_tisku</vt:lpstr>
      <vt:lpstr>oadresa</vt:lpstr>
      <vt:lpstr>Stavba!Objednatel</vt:lpstr>
      <vt:lpstr>Stavba!Objekt</vt:lpstr>
      <vt:lpstr>'08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2021-04-13T04:02:36Z</dcterms:modified>
</cp:coreProperties>
</file>